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3875" windowHeight="7425"/>
  </bookViews>
  <sheets>
    <sheet name="Андерсен 2020" sheetId="1" r:id="rId1"/>
    <sheet name="Стоимость работ в год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E13" i="1" l="1"/>
  <c r="B22" i="1" l="1"/>
  <c r="F2" i="2" l="1"/>
  <c r="C2" i="2"/>
  <c r="E2" i="2"/>
  <c r="G2" i="2"/>
  <c r="H2" i="2"/>
  <c r="I2" i="2"/>
  <c r="J2" i="2"/>
  <c r="D2" i="2"/>
  <c r="C13" i="1" l="1"/>
  <c r="K2" i="2" s="1"/>
  <c r="B21" i="1"/>
  <c r="C40" i="2" l="1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0" i="2"/>
  <c r="C10" i="2"/>
  <c r="C9" i="2"/>
  <c r="C8" i="2"/>
  <c r="C7" i="2"/>
  <c r="C6" i="2"/>
  <c r="C5" i="2"/>
  <c r="C4" i="2"/>
  <c r="C3" i="2"/>
  <c r="B36" i="1" l="1"/>
  <c r="B35" i="1"/>
  <c r="D41" i="1" l="1"/>
  <c r="J4" i="2" s="1"/>
  <c r="F39" i="1"/>
  <c r="H7" i="2" s="1"/>
  <c r="C38" i="1"/>
  <c r="G3" i="2" s="1"/>
  <c r="C37" i="1"/>
  <c r="F3" i="2" s="1"/>
  <c r="E35" i="1"/>
  <c r="D6" i="2" s="1"/>
  <c r="F5" i="1"/>
  <c r="G5" i="1"/>
  <c r="G7" i="1" s="1"/>
  <c r="E25" i="2" s="1"/>
  <c r="D6" i="1"/>
  <c r="D20" i="2"/>
  <c r="H6" i="1"/>
  <c r="D8" i="2" s="1"/>
  <c r="I6" i="1"/>
  <c r="D10" i="2" s="1"/>
  <c r="D7" i="1"/>
  <c r="E20" i="2"/>
  <c r="H7" i="1"/>
  <c r="E8" i="2" s="1"/>
  <c r="I7" i="1"/>
  <c r="E10" i="2" s="1"/>
  <c r="D8" i="1"/>
  <c r="F20" i="2"/>
  <c r="H8" i="1"/>
  <c r="F8" i="2" s="1"/>
  <c r="I8" i="1"/>
  <c r="F10" i="2" s="1"/>
  <c r="D9" i="1"/>
  <c r="G20" i="2"/>
  <c r="H9" i="1"/>
  <c r="G8" i="2" s="1"/>
  <c r="I9" i="1"/>
  <c r="G10" i="2" s="1"/>
  <c r="D10" i="1"/>
  <c r="H20" i="2"/>
  <c r="H10" i="1"/>
  <c r="H8" i="2" s="1"/>
  <c r="I10" i="1"/>
  <c r="H10" i="2" s="1"/>
  <c r="D11" i="1"/>
  <c r="I20" i="2"/>
  <c r="H11" i="1"/>
  <c r="I8" i="2" s="1"/>
  <c r="I11" i="1"/>
  <c r="I10" i="2" s="1"/>
  <c r="D12" i="1"/>
  <c r="J20" i="2"/>
  <c r="H12" i="1"/>
  <c r="J8" i="2" s="1"/>
  <c r="I12" i="1"/>
  <c r="J10" i="2" s="1"/>
  <c r="B13" i="1"/>
  <c r="C20" i="1"/>
  <c r="D20" i="1"/>
  <c r="E20" i="1"/>
  <c r="F20" i="1"/>
  <c r="G20" i="1"/>
  <c r="H20" i="1"/>
  <c r="I20" i="1"/>
  <c r="J20" i="1"/>
  <c r="K20" i="1"/>
  <c r="L20" i="1"/>
  <c r="M20" i="1"/>
  <c r="N20" i="1"/>
  <c r="C21" i="1"/>
  <c r="D11" i="2" s="1"/>
  <c r="O21" i="1"/>
  <c r="D26" i="2" s="1"/>
  <c r="P21" i="1"/>
  <c r="D27" i="2" s="1"/>
  <c r="Q21" i="1"/>
  <c r="D28" i="2" s="1"/>
  <c r="R21" i="1"/>
  <c r="D29" i="2" s="1"/>
  <c r="S21" i="1"/>
  <c r="D30" i="2" s="1"/>
  <c r="T21" i="1"/>
  <c r="D31" i="2" s="1"/>
  <c r="U21" i="1"/>
  <c r="D32" i="2" s="1"/>
  <c r="V21" i="1"/>
  <c r="D33" i="2" s="1"/>
  <c r="W21" i="1"/>
  <c r="D34" i="2" s="1"/>
  <c r="X21" i="1"/>
  <c r="D35" i="2" s="1"/>
  <c r="Y21" i="1"/>
  <c r="D36" i="2" s="1"/>
  <c r="Z21" i="1"/>
  <c r="D37" i="2" s="1"/>
  <c r="AA21" i="1"/>
  <c r="D38" i="2" s="1"/>
  <c r="AB21" i="1"/>
  <c r="D39" i="2" s="1"/>
  <c r="AC21" i="1"/>
  <c r="D40" i="2" s="1"/>
  <c r="G22" i="1"/>
  <c r="E15" i="2" s="1"/>
  <c r="O22" i="1"/>
  <c r="E26" i="2" s="1"/>
  <c r="P22" i="1"/>
  <c r="E27" i="2" s="1"/>
  <c r="Q22" i="1"/>
  <c r="E28" i="2" s="1"/>
  <c r="R22" i="1"/>
  <c r="E29" i="2" s="1"/>
  <c r="S22" i="1"/>
  <c r="E30" i="2" s="1"/>
  <c r="T22" i="1"/>
  <c r="E31" i="2" s="1"/>
  <c r="U22" i="1"/>
  <c r="E32" i="2" s="1"/>
  <c r="V22" i="1"/>
  <c r="E33" i="2" s="1"/>
  <c r="W22" i="1"/>
  <c r="E34" i="2" s="1"/>
  <c r="X22" i="1"/>
  <c r="E35" i="2" s="1"/>
  <c r="Y22" i="1"/>
  <c r="E36" i="2" s="1"/>
  <c r="Z22" i="1"/>
  <c r="E37" i="2" s="1"/>
  <c r="AA22" i="1"/>
  <c r="E38" i="2" s="1"/>
  <c r="AB22" i="1"/>
  <c r="E39" i="2" s="1"/>
  <c r="AC22" i="1"/>
  <c r="E40" i="2" s="1"/>
  <c r="O23" i="1"/>
  <c r="F26" i="2" s="1"/>
  <c r="P23" i="1"/>
  <c r="F27" i="2" s="1"/>
  <c r="Q23" i="1"/>
  <c r="F28" i="2" s="1"/>
  <c r="R23" i="1"/>
  <c r="F29" i="2" s="1"/>
  <c r="S23" i="1"/>
  <c r="F30" i="2" s="1"/>
  <c r="T23" i="1"/>
  <c r="F31" i="2" s="1"/>
  <c r="U23" i="1"/>
  <c r="F32" i="2" s="1"/>
  <c r="V23" i="1"/>
  <c r="F33" i="2" s="1"/>
  <c r="W23" i="1"/>
  <c r="F34" i="2" s="1"/>
  <c r="X23" i="1"/>
  <c r="F35" i="2" s="1"/>
  <c r="Y23" i="1"/>
  <c r="F36" i="2" s="1"/>
  <c r="Z23" i="1"/>
  <c r="F37" i="2" s="1"/>
  <c r="AA23" i="1"/>
  <c r="F38" i="2" s="1"/>
  <c r="AB23" i="1"/>
  <c r="F39" i="2" s="1"/>
  <c r="AC23" i="1"/>
  <c r="F40" i="2" s="1"/>
  <c r="O24" i="1"/>
  <c r="G26" i="2" s="1"/>
  <c r="P24" i="1"/>
  <c r="G27" i="2" s="1"/>
  <c r="Q24" i="1"/>
  <c r="G28" i="2" s="1"/>
  <c r="R24" i="1"/>
  <c r="G29" i="2" s="1"/>
  <c r="S24" i="1"/>
  <c r="G30" i="2" s="1"/>
  <c r="T24" i="1"/>
  <c r="G31" i="2" s="1"/>
  <c r="U24" i="1"/>
  <c r="G32" i="2" s="1"/>
  <c r="V24" i="1"/>
  <c r="G33" i="2" s="1"/>
  <c r="W24" i="1"/>
  <c r="G34" i="2" s="1"/>
  <c r="X24" i="1"/>
  <c r="G35" i="2" s="1"/>
  <c r="Y24" i="1"/>
  <c r="G36" i="2" s="1"/>
  <c r="Z24" i="1"/>
  <c r="G37" i="2" s="1"/>
  <c r="AA24" i="1"/>
  <c r="G38" i="2" s="1"/>
  <c r="AB24" i="1"/>
  <c r="G39" i="2" s="1"/>
  <c r="AC24" i="1"/>
  <c r="G40" i="2" s="1"/>
  <c r="O25" i="1"/>
  <c r="H26" i="2" s="1"/>
  <c r="P25" i="1"/>
  <c r="H27" i="2" s="1"/>
  <c r="Q25" i="1"/>
  <c r="H28" i="2" s="1"/>
  <c r="R25" i="1"/>
  <c r="H29" i="2" s="1"/>
  <c r="S25" i="1"/>
  <c r="H30" i="2" s="1"/>
  <c r="T25" i="1"/>
  <c r="H31" i="2" s="1"/>
  <c r="U25" i="1"/>
  <c r="H32" i="2" s="1"/>
  <c r="V25" i="1"/>
  <c r="H33" i="2" s="1"/>
  <c r="W25" i="1"/>
  <c r="H34" i="2" s="1"/>
  <c r="X25" i="1"/>
  <c r="H35" i="2" s="1"/>
  <c r="Y25" i="1"/>
  <c r="H36" i="2" s="1"/>
  <c r="Z25" i="1"/>
  <c r="H37" i="2" s="1"/>
  <c r="AA25" i="1"/>
  <c r="H38" i="2" s="1"/>
  <c r="AB25" i="1"/>
  <c r="H39" i="2" s="1"/>
  <c r="AC25" i="1"/>
  <c r="H40" i="2" s="1"/>
  <c r="R26" i="1"/>
  <c r="I29" i="2" s="1"/>
  <c r="V26" i="1"/>
  <c r="I33" i="2" s="1"/>
  <c r="Z26" i="1"/>
  <c r="I37" i="2" s="1"/>
  <c r="O27" i="1"/>
  <c r="J26" i="2" s="1"/>
  <c r="P27" i="1"/>
  <c r="J27" i="2" s="1"/>
  <c r="Q27" i="1"/>
  <c r="J28" i="2" s="1"/>
  <c r="R27" i="1"/>
  <c r="J29" i="2" s="1"/>
  <c r="S27" i="1"/>
  <c r="J30" i="2" s="1"/>
  <c r="T27" i="1"/>
  <c r="J31" i="2" s="1"/>
  <c r="U27" i="1"/>
  <c r="J32" i="2" s="1"/>
  <c r="V27" i="1"/>
  <c r="J33" i="2" s="1"/>
  <c r="W27" i="1"/>
  <c r="J34" i="2" s="1"/>
  <c r="X27" i="1"/>
  <c r="J35" i="2" s="1"/>
  <c r="Y27" i="1"/>
  <c r="J36" i="2" s="1"/>
  <c r="Z27" i="1"/>
  <c r="J37" i="2" s="1"/>
  <c r="AA27" i="1"/>
  <c r="J38" i="2" s="1"/>
  <c r="AB27" i="1"/>
  <c r="J39" i="2" s="1"/>
  <c r="AC27" i="1"/>
  <c r="J40" i="2" s="1"/>
  <c r="C35" i="1"/>
  <c r="D3" i="2" s="1"/>
  <c r="D35" i="1"/>
  <c r="D4" i="2" s="1"/>
  <c r="G35" i="1"/>
  <c r="D9" i="2" s="1"/>
  <c r="C36" i="1"/>
  <c r="E3" i="2" s="1"/>
  <c r="D36" i="1"/>
  <c r="E4" i="2" s="1"/>
  <c r="E36" i="1"/>
  <c r="E6" i="2" s="1"/>
  <c r="F36" i="1"/>
  <c r="E7" i="2" s="1"/>
  <c r="G36" i="1"/>
  <c r="E9" i="2" s="1"/>
  <c r="E37" i="1"/>
  <c r="F6" i="2" s="1"/>
  <c r="F37" i="1"/>
  <c r="F7" i="2" s="1"/>
  <c r="F38" i="1"/>
  <c r="G7" i="2" s="1"/>
  <c r="D39" i="1"/>
  <c r="H4" i="2" s="1"/>
  <c r="E39" i="1"/>
  <c r="H6" i="2" s="1"/>
  <c r="C40" i="1"/>
  <c r="I3" i="2" s="1"/>
  <c r="D40" i="1"/>
  <c r="I4" i="2" s="1"/>
  <c r="E40" i="1"/>
  <c r="I6" i="2" s="1"/>
  <c r="F40" i="1"/>
  <c r="I7" i="2" s="1"/>
  <c r="G40" i="1"/>
  <c r="I9" i="2" s="1"/>
  <c r="C41" i="1"/>
  <c r="J3" i="2" s="1"/>
  <c r="F41" i="1"/>
  <c r="J7" i="2" s="1"/>
  <c r="G41" i="1"/>
  <c r="J9" i="2" s="1"/>
  <c r="G12" i="1" l="1"/>
  <c r="J25" i="2" s="1"/>
  <c r="G11" i="1"/>
  <c r="I25" i="2" s="1"/>
  <c r="E5" i="2"/>
  <c r="D5" i="2"/>
  <c r="J5" i="2"/>
  <c r="I5" i="2"/>
  <c r="H5" i="2"/>
  <c r="G5" i="2"/>
  <c r="F5" i="2"/>
  <c r="H21" i="1"/>
  <c r="D16" i="2" s="1"/>
  <c r="C16" i="2"/>
  <c r="K27" i="1"/>
  <c r="J19" i="2" s="1"/>
  <c r="C19" i="2"/>
  <c r="G27" i="1"/>
  <c r="J15" i="2" s="1"/>
  <c r="C15" i="2"/>
  <c r="C27" i="1"/>
  <c r="J11" i="2" s="1"/>
  <c r="C11" i="2"/>
  <c r="G8" i="1"/>
  <c r="F25" i="2" s="1"/>
  <c r="C25" i="2"/>
  <c r="N22" i="1"/>
  <c r="E23" i="2" s="1"/>
  <c r="C23" i="2"/>
  <c r="J24" i="1"/>
  <c r="G18" i="2" s="1"/>
  <c r="C18" i="2"/>
  <c r="F22" i="1"/>
  <c r="E14" i="2" s="1"/>
  <c r="C14" i="2"/>
  <c r="F6" i="1"/>
  <c r="D24" i="2" s="1"/>
  <c r="C24" i="2"/>
  <c r="L21" i="1"/>
  <c r="D21" i="2" s="1"/>
  <c r="C21" i="2"/>
  <c r="D21" i="1"/>
  <c r="D12" i="2" s="1"/>
  <c r="C12" i="2"/>
  <c r="M21" i="1"/>
  <c r="D22" i="2" s="1"/>
  <c r="C22" i="2"/>
  <c r="I21" i="1"/>
  <c r="D17" i="2" s="1"/>
  <c r="C17" i="2"/>
  <c r="E21" i="1"/>
  <c r="D13" i="2" s="1"/>
  <c r="C13" i="2"/>
  <c r="G6" i="1"/>
  <c r="G10" i="1"/>
  <c r="H25" i="2" s="1"/>
  <c r="K25" i="1"/>
  <c r="H19" i="2" s="1"/>
  <c r="G9" i="1"/>
  <c r="G25" i="2" s="1"/>
  <c r="C25" i="1"/>
  <c r="H11" i="2" s="1"/>
  <c r="K24" i="1"/>
  <c r="G19" i="2" s="1"/>
  <c r="K21" i="1"/>
  <c r="D19" i="2" s="1"/>
  <c r="J27" i="1"/>
  <c r="J18" i="2" s="1"/>
  <c r="I27" i="1"/>
  <c r="J17" i="2" s="1"/>
  <c r="J25" i="1"/>
  <c r="H18" i="2" s="1"/>
  <c r="F25" i="1"/>
  <c r="H14" i="2" s="1"/>
  <c r="F27" i="1"/>
  <c r="J14" i="2" s="1"/>
  <c r="J26" i="1"/>
  <c r="I18" i="2" s="1"/>
  <c r="N25" i="1"/>
  <c r="H23" i="2" s="1"/>
  <c r="N23" i="1"/>
  <c r="F23" i="2" s="1"/>
  <c r="F21" i="1"/>
  <c r="D14" i="2" s="1"/>
  <c r="N27" i="1"/>
  <c r="J23" i="2" s="1"/>
  <c r="F23" i="1"/>
  <c r="F14" i="2" s="1"/>
  <c r="N21" i="1"/>
  <c r="D23" i="2" s="1"/>
  <c r="J21" i="1"/>
  <c r="D18" i="2" s="1"/>
  <c r="C24" i="1"/>
  <c r="G11" i="2" s="1"/>
  <c r="F8" i="1"/>
  <c r="G25" i="1"/>
  <c r="H15" i="2" s="1"/>
  <c r="J23" i="1"/>
  <c r="F18" i="2" s="1"/>
  <c r="G21" i="1"/>
  <c r="D15" i="2" s="1"/>
  <c r="H13" i="1"/>
  <c r="K8" i="2" s="1"/>
  <c r="K20" i="2"/>
  <c r="I13" i="1"/>
  <c r="K10" i="2" s="1"/>
  <c r="M27" i="1"/>
  <c r="J22" i="2" s="1"/>
  <c r="E27" i="1"/>
  <c r="J13" i="2" s="1"/>
  <c r="F9" i="1"/>
  <c r="F7" i="1"/>
  <c r="C26" i="1"/>
  <c r="I11" i="2" s="1"/>
  <c r="K23" i="1"/>
  <c r="F19" i="2" s="1"/>
  <c r="C23" i="1"/>
  <c r="F11" i="2" s="1"/>
  <c r="K22" i="1"/>
  <c r="E19" i="2" s="1"/>
  <c r="G24" i="1"/>
  <c r="G15" i="2" s="1"/>
  <c r="G23" i="1"/>
  <c r="F15" i="2" s="1"/>
  <c r="C22" i="1"/>
  <c r="E11" i="2" s="1"/>
  <c r="N26" i="1"/>
  <c r="I23" i="2" s="1"/>
  <c r="N24" i="1"/>
  <c r="G23" i="2" s="1"/>
  <c r="F24" i="1"/>
  <c r="G14" i="2" s="1"/>
  <c r="J22" i="1"/>
  <c r="E18" i="2" s="1"/>
  <c r="F11" i="1"/>
  <c r="F26" i="1"/>
  <c r="I14" i="2" s="1"/>
  <c r="F12" i="1"/>
  <c r="Z28" i="1"/>
  <c r="K37" i="2" s="1"/>
  <c r="V28" i="1"/>
  <c r="K33" i="2" s="1"/>
  <c r="R28" i="1"/>
  <c r="K29" i="2" s="1"/>
  <c r="E41" i="1"/>
  <c r="G39" i="1"/>
  <c r="H9" i="2" s="1"/>
  <c r="C39" i="1"/>
  <c r="H3" i="2" s="1"/>
  <c r="E38" i="1"/>
  <c r="G6" i="2" s="1"/>
  <c r="D38" i="1"/>
  <c r="G4" i="2" s="1"/>
  <c r="G38" i="1"/>
  <c r="G9" i="2" s="1"/>
  <c r="D37" i="1"/>
  <c r="F4" i="2" s="1"/>
  <c r="G37" i="1"/>
  <c r="F9" i="2" s="1"/>
  <c r="B42" i="1"/>
  <c r="F35" i="1"/>
  <c r="Y26" i="1"/>
  <c r="U26" i="1"/>
  <c r="Q26" i="1"/>
  <c r="M26" i="1"/>
  <c r="I22" i="2" s="1"/>
  <c r="I26" i="1"/>
  <c r="I17" i="2" s="1"/>
  <c r="E26" i="1"/>
  <c r="I13" i="2" s="1"/>
  <c r="L27" i="1"/>
  <c r="J21" i="2" s="1"/>
  <c r="H27" i="1"/>
  <c r="J16" i="2" s="1"/>
  <c r="D27" i="1"/>
  <c r="J12" i="2" s="1"/>
  <c r="AB26" i="1"/>
  <c r="X26" i="1"/>
  <c r="T26" i="1"/>
  <c r="P26" i="1"/>
  <c r="L26" i="1"/>
  <c r="I21" i="2" s="1"/>
  <c r="H26" i="1"/>
  <c r="I16" i="2" s="1"/>
  <c r="D26" i="1"/>
  <c r="I12" i="2" s="1"/>
  <c r="M25" i="1"/>
  <c r="H22" i="2" s="1"/>
  <c r="I25" i="1"/>
  <c r="H17" i="2" s="1"/>
  <c r="E25" i="1"/>
  <c r="H13" i="2" s="1"/>
  <c r="M24" i="1"/>
  <c r="G22" i="2" s="1"/>
  <c r="I24" i="1"/>
  <c r="G17" i="2" s="1"/>
  <c r="E24" i="1"/>
  <c r="G13" i="2" s="1"/>
  <c r="M23" i="1"/>
  <c r="F22" i="2" s="1"/>
  <c r="I23" i="1"/>
  <c r="F17" i="2" s="1"/>
  <c r="E23" i="1"/>
  <c r="F13" i="2" s="1"/>
  <c r="M22" i="1"/>
  <c r="E22" i="2" s="1"/>
  <c r="I22" i="1"/>
  <c r="E17" i="2" s="1"/>
  <c r="E22" i="1"/>
  <c r="E13" i="2" s="1"/>
  <c r="D13" i="1"/>
  <c r="K5" i="2" s="1"/>
  <c r="F10" i="1"/>
  <c r="H24" i="2" s="1"/>
  <c r="AC26" i="1"/>
  <c r="B28" i="1"/>
  <c r="AA26" i="1"/>
  <c r="W26" i="1"/>
  <c r="S26" i="1"/>
  <c r="O26" i="1"/>
  <c r="K26" i="1"/>
  <c r="I19" i="2" s="1"/>
  <c r="G26" i="1"/>
  <c r="I15" i="2" s="1"/>
  <c r="L25" i="1"/>
  <c r="H21" i="2" s="1"/>
  <c r="H25" i="1"/>
  <c r="H16" i="2" s="1"/>
  <c r="D25" i="1"/>
  <c r="H12" i="2" s="1"/>
  <c r="L24" i="1"/>
  <c r="G21" i="2" s="1"/>
  <c r="H24" i="1"/>
  <c r="G16" i="2" s="1"/>
  <c r="D24" i="1"/>
  <c r="G12" i="2" s="1"/>
  <c r="L23" i="1"/>
  <c r="F21" i="2" s="1"/>
  <c r="H23" i="1"/>
  <c r="F16" i="2" s="1"/>
  <c r="D23" i="1"/>
  <c r="F12" i="2" s="1"/>
  <c r="L22" i="1"/>
  <c r="E21" i="2" s="1"/>
  <c r="H22" i="1"/>
  <c r="E16" i="2" s="1"/>
  <c r="D22" i="1"/>
  <c r="E12" i="2" s="1"/>
  <c r="C41" i="2" l="1"/>
  <c r="H41" i="2"/>
  <c r="S28" i="1"/>
  <c r="K30" i="2" s="1"/>
  <c r="I30" i="2"/>
  <c r="X28" i="1"/>
  <c r="K35" i="2" s="1"/>
  <c r="I35" i="2"/>
  <c r="W28" i="1"/>
  <c r="K34" i="2" s="1"/>
  <c r="I34" i="2"/>
  <c r="AB28" i="1"/>
  <c r="K39" i="2" s="1"/>
  <c r="I39" i="2"/>
  <c r="Q28" i="1"/>
  <c r="K28" i="2" s="1"/>
  <c r="I28" i="2"/>
  <c r="F42" i="1"/>
  <c r="K7" i="2" s="1"/>
  <c r="D7" i="2"/>
  <c r="AC28" i="1"/>
  <c r="K40" i="2" s="1"/>
  <c r="I40" i="2"/>
  <c r="AA28" i="1"/>
  <c r="K38" i="2" s="1"/>
  <c r="I38" i="2"/>
  <c r="P28" i="1"/>
  <c r="K27" i="2" s="1"/>
  <c r="I27" i="2"/>
  <c r="U28" i="1"/>
  <c r="K32" i="2" s="1"/>
  <c r="I32" i="2"/>
  <c r="O28" i="1"/>
  <c r="K26" i="2" s="1"/>
  <c r="I26" i="2"/>
  <c r="T28" i="1"/>
  <c r="K31" i="2" s="1"/>
  <c r="I31" i="2"/>
  <c r="Y28" i="1"/>
  <c r="K36" i="2" s="1"/>
  <c r="I36" i="2"/>
  <c r="J6" i="2"/>
  <c r="I24" i="2"/>
  <c r="J24" i="2"/>
  <c r="G24" i="2"/>
  <c r="G41" i="2" s="1"/>
  <c r="F24" i="2"/>
  <c r="F41" i="2" s="1"/>
  <c r="E24" i="2"/>
  <c r="E41" i="2" s="1"/>
  <c r="D25" i="2"/>
  <c r="D41" i="2" s="1"/>
  <c r="G13" i="1"/>
  <c r="K25" i="2" s="1"/>
  <c r="D42" i="1"/>
  <c r="K4" i="2" s="1"/>
  <c r="F28" i="1"/>
  <c r="K14" i="2" s="1"/>
  <c r="L28" i="1"/>
  <c r="K21" i="2" s="1"/>
  <c r="J28" i="1"/>
  <c r="K18" i="2" s="1"/>
  <c r="C28" i="1"/>
  <c r="K11" i="2" s="1"/>
  <c r="K28" i="1"/>
  <c r="K19" i="2" s="1"/>
  <c r="G28" i="1"/>
  <c r="K15" i="2" s="1"/>
  <c r="N28" i="1"/>
  <c r="K23" i="2" s="1"/>
  <c r="H28" i="1"/>
  <c r="K16" i="2" s="1"/>
  <c r="E28" i="1"/>
  <c r="K13" i="2" s="1"/>
  <c r="D28" i="1"/>
  <c r="K12" i="2" s="1"/>
  <c r="I28" i="1"/>
  <c r="K17" i="2" s="1"/>
  <c r="M28" i="1"/>
  <c r="K22" i="2" s="1"/>
  <c r="C42" i="1"/>
  <c r="K3" i="2" s="1"/>
  <c r="E42" i="1"/>
  <c r="K6" i="2" s="1"/>
  <c r="G42" i="1"/>
  <c r="K9" i="2" s="1"/>
  <c r="F13" i="1"/>
  <c r="K24" i="2" s="1"/>
  <c r="J41" i="2" l="1"/>
  <c r="I41" i="2"/>
  <c r="K41" i="2"/>
</calcChain>
</file>

<file path=xl/sharedStrings.xml><?xml version="1.0" encoding="utf-8"?>
<sst xmlns="http://schemas.openxmlformats.org/spreadsheetml/2006/main" count="127" uniqueCount="95">
  <si>
    <t>Итого:</t>
  </si>
  <si>
    <t>Диратизация, дизинсекция</t>
  </si>
  <si>
    <t>Вывоз мусора</t>
  </si>
  <si>
    <t>Содержание придомовой территории</t>
  </si>
  <si>
    <t>Санитарное содержание общего имущества</t>
  </si>
  <si>
    <t>Площадь, м2</t>
  </si>
  <si>
    <t>Стоимость работ в год, руб</t>
  </si>
  <si>
    <t>Наименование работ/ Адрес</t>
  </si>
  <si>
    <t>Услуги управляющей компании</t>
  </si>
  <si>
    <t>Техническое обслуживание инженерных систем и аварийное обслуживание</t>
  </si>
  <si>
    <t>Содержание конструктивных элементов</t>
  </si>
  <si>
    <t>ул. Нильса Бора, 1</t>
  </si>
  <si>
    <t>ул. Нильса Бора, 4</t>
  </si>
  <si>
    <t>ул. Нильса Бора, 2</t>
  </si>
  <si>
    <t>Буковая аллея, 8</t>
  </si>
  <si>
    <t>Буковая аллея, 6</t>
  </si>
  <si>
    <t>номер строительный</t>
  </si>
  <si>
    <t>ул. Андерсена, 19</t>
  </si>
  <si>
    <t xml:space="preserve"> ул. Андерсена, 17</t>
  </si>
  <si>
    <t>ул. Андерсена, 15</t>
  </si>
  <si>
    <t xml:space="preserve"> ул. Андерсена, 13</t>
  </si>
  <si>
    <t>ул. Андерсена, 11</t>
  </si>
  <si>
    <t xml:space="preserve"> ул. Андерсена, 9</t>
  </si>
  <si>
    <t xml:space="preserve"> ул. Андерсена, 7</t>
  </si>
  <si>
    <t>ул. Андерсена, 10</t>
  </si>
  <si>
    <t xml:space="preserve"> ул. Нильса Бора, 5</t>
  </si>
  <si>
    <t>ул. Андерсена, 12, кор. 1</t>
  </si>
  <si>
    <t xml:space="preserve"> ул. Андерсена, 12, кор. 2</t>
  </si>
  <si>
    <t xml:space="preserve"> ул. Нильса Бора, 7</t>
  </si>
  <si>
    <t xml:space="preserve"> ул. Андерсена, 14, кор. 1</t>
  </si>
  <si>
    <t xml:space="preserve"> ул. Андерсена, 14, кор. 2</t>
  </si>
  <si>
    <t>ул. Нильса Бора, 9</t>
  </si>
  <si>
    <t>ул. Андерсена, 1</t>
  </si>
  <si>
    <t>ул. Андерсена, 8</t>
  </si>
  <si>
    <t>ул. Нильса Бора, 3</t>
  </si>
  <si>
    <t>Буковая аллея, 7</t>
  </si>
  <si>
    <t>ул. Нильса Бора, 12</t>
  </si>
  <si>
    <t>ул. Нильса Бора, 10</t>
  </si>
  <si>
    <t>ул. Нильса Бора, 8</t>
  </si>
  <si>
    <t>ул. Нильса Бора, 6</t>
  </si>
  <si>
    <t>Буковая аллея, 3</t>
  </si>
  <si>
    <t>Буковая аллея, 5</t>
  </si>
  <si>
    <t>Буковая аллея, 12</t>
  </si>
  <si>
    <t>Буковая аллея, 10</t>
  </si>
  <si>
    <t>Буковая аллея, 4</t>
  </si>
  <si>
    <t>ул. Андерсена, 4</t>
  </si>
  <si>
    <t>ул. Андерсена, 6</t>
  </si>
  <si>
    <t>ул. Андерсена, 5</t>
  </si>
  <si>
    <t>ул. Андерсена, 3</t>
  </si>
  <si>
    <t>ул. Нильса Бора, 14</t>
  </si>
  <si>
    <t>Буковая аллея, 1</t>
  </si>
  <si>
    <t>Буковая аллея, д. 4</t>
  </si>
  <si>
    <t>Буковая аллея, д. 6</t>
  </si>
  <si>
    <t>Буковая аллея, д. 8</t>
  </si>
  <si>
    <t>Буковая аллея, д. 1</t>
  </si>
  <si>
    <t>ул. Нильса Бора, д. 2</t>
  </si>
  <si>
    <t>ул. Нильса Бора, д. 4</t>
  </si>
  <si>
    <t>ул. Андерсена, д. 6</t>
  </si>
  <si>
    <t>ул. Нильса Бора, д. 1</t>
  </si>
  <si>
    <t>ул. Андерсена, д. 4</t>
  </si>
  <si>
    <t>Буковая аллея, д. 10</t>
  </si>
  <si>
    <t>Буковая аллея, д. 12</t>
  </si>
  <si>
    <t>Буковая аллея, д. 5</t>
  </si>
  <si>
    <t>Буковая аллея, д. 3</t>
  </si>
  <si>
    <t>ул. Нильса Бора д. 6</t>
  </si>
  <si>
    <t>Буковая аллея, д. 7</t>
  </si>
  <si>
    <t>ул. Нильса Бора д. 14</t>
  </si>
  <si>
    <t>ул. Андерсена, д. 8</t>
  </si>
  <si>
    <t>ул. Андерсена, д. 1</t>
  </si>
  <si>
    <t>ул. Андерсена, д. 3</t>
  </si>
  <si>
    <t>ул. Андерсена, д. 5</t>
  </si>
  <si>
    <t>Нильса Бора, д. 9</t>
  </si>
  <si>
    <t>ул. Андерсена, д. 14, кор.2</t>
  </si>
  <si>
    <t>ул. Андерсена, д. 14, кор.1</t>
  </si>
  <si>
    <t>Нильса Бора, д. 7</t>
  </si>
  <si>
    <t>ул. Андерсена, д. 12, кор.2</t>
  </si>
  <si>
    <t>ул. Андерсена, д. 12, кор.1</t>
  </si>
  <si>
    <t>ул. Нильса Бора д. 8</t>
  </si>
  <si>
    <t>ул. Нильса Бора д. 10</t>
  </si>
  <si>
    <t>ул. Нильса Бора д. 12</t>
  </si>
  <si>
    <t>ул. Нильса Бора д. 3</t>
  </si>
  <si>
    <t>ул. Нильса Бора д. 5</t>
  </si>
  <si>
    <t>ул. Андерсена д. 10</t>
  </si>
  <si>
    <t>ул. Андерсена д. 7</t>
  </si>
  <si>
    <t>ул. Андерсена д. 9</t>
  </si>
  <si>
    <t>ул. Андерсена д. 11</t>
  </si>
  <si>
    <t>ул. Андерсена д. 13</t>
  </si>
  <si>
    <t>ул. Андерсена д. 15</t>
  </si>
  <si>
    <t>ул. Андерсена д. 17</t>
  </si>
  <si>
    <t>ул. Андерсена д. 19</t>
  </si>
  <si>
    <t>№</t>
  </si>
  <si>
    <t>План на 2020 год</t>
  </si>
  <si>
    <t>ТЕКУЩИЙ РЕМОНТ Содержание конструктивных элементов</t>
  </si>
  <si>
    <t>Тариф, руб/м2</t>
  </si>
  <si>
    <t>Стоимость работ 2020г.,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</si>
</sst>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1" fillId="0" borderId="0"/>
    <xf numFmtId="0" fontId="5" fillId="0" borderId="0"/>
  </cellStyleXfs>
  <cellXfs count="43">
    <xf numFmtId="0" fontId="0" fillId="0" borderId="0" xfId="0"/>
    <xf numFmtId="4" fontId="0" fillId="0" borderId="0" xfId="0" applyNumberFormat="1"/>
    <xf numFmtId="0" fontId="0" fillId="0" borderId="1" xfId="0" applyBorder="1"/>
    <xf numFmtId="4" fontId="2" fillId="0" borderId="1" xfId="0" applyNumberFormat="1" applyFont="1" applyBorder="1"/>
    <xf numFmtId="0" fontId="2" fillId="0" borderId="1" xfId="0" applyFont="1" applyBorder="1"/>
    <xf numFmtId="4" fontId="0" fillId="0" borderId="1" xfId="0" applyNumberFormat="1" applyBorder="1"/>
    <xf numFmtId="0" fontId="0" fillId="0" borderId="1" xfId="0" applyBorder="1" applyAlignment="1">
      <alignment wrapText="1"/>
    </xf>
    <xf numFmtId="4" fontId="2" fillId="0" borderId="0" xfId="0" applyNumberFormat="1" applyFont="1"/>
    <xf numFmtId="0" fontId="2" fillId="0" borderId="0" xfId="0" applyFon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Font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4" fontId="2" fillId="0" borderId="0" xfId="0" applyNumberFormat="1" applyFont="1" applyBorder="1"/>
    <xf numFmtId="10" fontId="0" fillId="0" borderId="0" xfId="0" applyNumberFormat="1"/>
    <xf numFmtId="165" fontId="0" fillId="0" borderId="0" xfId="0" applyNumberFormat="1"/>
    <xf numFmtId="0" fontId="0" fillId="0" borderId="0" xfId="0" applyBorder="1"/>
    <xf numFmtId="0" fontId="0" fillId="0" borderId="0" xfId="0" applyFill="1" applyBorder="1"/>
    <xf numFmtId="0" fontId="2" fillId="0" borderId="0" xfId="0" applyFont="1" applyBorder="1"/>
    <xf numFmtId="0" fontId="2" fillId="0" borderId="0" xfId="0" applyFont="1" applyAlignment="1">
      <alignment wrapText="1"/>
    </xf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4" fontId="8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7" fillId="0" borderId="1" xfId="0" applyNumberFormat="1" applyFont="1" applyBorder="1"/>
    <xf numFmtId="4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5">
    <cellStyle name="Обычный" xfId="0" builtinId="0"/>
    <cellStyle name="Обычный 2" xfId="1"/>
    <cellStyle name="Обычный 2 2" xfId="2"/>
    <cellStyle name="Обычный 5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/&#1045;&#1093;&#1072;&#1083;&#1086;&#1074;&#1072;/&#1054;&#1090;&#1095;&#1077;&#1090;&#1085;&#1086;&#1089;&#1090;&#1100;%202016/&#1058;&#1077;&#1093;%20&#1087;&#1072;&#1089;&#1087;&#1086;&#1088;&#1090;&#1072;/&#1058;&#1077;&#1093;%20&#1076;&#1072;&#1085;&#1085;&#1099;&#1077;%20&#1087;&#1086;%20&#1046;&#10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6">
          <cell r="G16">
            <v>3085.5</v>
          </cell>
        </row>
        <row r="17">
          <cell r="G17">
            <v>3076.6</v>
          </cell>
        </row>
        <row r="18">
          <cell r="G18">
            <v>2116.9</v>
          </cell>
        </row>
        <row r="19">
          <cell r="G19">
            <v>1999.2</v>
          </cell>
        </row>
        <row r="20">
          <cell r="G20">
            <v>1989.4</v>
          </cell>
        </row>
        <row r="21">
          <cell r="G21">
            <v>1907.7</v>
          </cell>
        </row>
        <row r="22">
          <cell r="G22">
            <v>2652.1</v>
          </cell>
        </row>
        <row r="23">
          <cell r="G23">
            <v>2549.4</v>
          </cell>
        </row>
        <row r="24">
          <cell r="G24">
            <v>1331.7</v>
          </cell>
        </row>
        <row r="26">
          <cell r="G26">
            <v>2326.9</v>
          </cell>
        </row>
        <row r="27">
          <cell r="G27">
            <v>2354.6</v>
          </cell>
        </row>
        <row r="28">
          <cell r="G28">
            <v>706.4</v>
          </cell>
        </row>
        <row r="29">
          <cell r="G29">
            <v>1004.9</v>
          </cell>
        </row>
        <row r="30">
          <cell r="G30">
            <v>1007.3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42"/>
  <sheetViews>
    <sheetView tabSelected="1" zoomScale="85" zoomScaleNormal="85" workbookViewId="0">
      <selection activeCell="E14" sqref="E14"/>
    </sheetView>
  </sheetViews>
  <sheetFormatPr defaultRowHeight="15" x14ac:dyDescent="0.25"/>
  <cols>
    <col min="1" max="1" width="31" customWidth="1"/>
    <col min="2" max="2" width="12.28515625" hidden="1" customWidth="1"/>
    <col min="3" max="3" width="12.5703125" customWidth="1"/>
    <col min="4" max="6" width="12.42578125" bestFit="1" customWidth="1"/>
    <col min="7" max="7" width="12.5703125" customWidth="1"/>
    <col min="8" max="8" width="12.28515625" bestFit="1" customWidth="1"/>
    <col min="9" max="9" width="12.140625" customWidth="1"/>
    <col min="10" max="10" width="12.42578125" bestFit="1" customWidth="1"/>
    <col min="11" max="11" width="11.42578125" bestFit="1" customWidth="1"/>
    <col min="12" max="12" width="10.140625" bestFit="1" customWidth="1"/>
    <col min="13" max="14" width="12.42578125" bestFit="1" customWidth="1"/>
    <col min="15" max="15" width="12.140625" customWidth="1"/>
    <col min="16" max="16" width="9.85546875" customWidth="1"/>
    <col min="17" max="17" width="10.42578125" customWidth="1"/>
    <col min="18" max="18" width="10.140625" customWidth="1"/>
    <col min="19" max="29" width="10" bestFit="1" customWidth="1"/>
    <col min="30" max="30" width="12.28515625" bestFit="1" customWidth="1"/>
    <col min="31" max="31" width="12.42578125" bestFit="1" customWidth="1"/>
  </cols>
  <sheetData>
    <row r="2" spans="1:12" x14ac:dyDescent="0.25">
      <c r="A2" t="s">
        <v>91</v>
      </c>
    </row>
    <row r="3" spans="1:12" x14ac:dyDescent="0.25">
      <c r="A3" s="2" t="s">
        <v>16</v>
      </c>
      <c r="B3" s="2"/>
      <c r="C3" s="13">
        <v>1</v>
      </c>
      <c r="D3" s="13">
        <v>9</v>
      </c>
      <c r="E3" s="13">
        <v>17</v>
      </c>
      <c r="F3" s="13">
        <v>32</v>
      </c>
      <c r="G3" s="13">
        <v>33</v>
      </c>
      <c r="H3" s="13">
        <v>28</v>
      </c>
      <c r="I3" s="13">
        <v>30</v>
      </c>
    </row>
    <row r="4" spans="1:12" ht="45" x14ac:dyDescent="0.25">
      <c r="A4" s="2" t="s">
        <v>7</v>
      </c>
      <c r="B4" s="6" t="s">
        <v>93</v>
      </c>
      <c r="C4" s="11" t="s">
        <v>44</v>
      </c>
      <c r="D4" s="12" t="s">
        <v>50</v>
      </c>
      <c r="E4" s="11" t="s">
        <v>49</v>
      </c>
      <c r="F4" s="11" t="s">
        <v>48</v>
      </c>
      <c r="G4" s="11" t="s">
        <v>47</v>
      </c>
      <c r="H4" s="11" t="s">
        <v>46</v>
      </c>
      <c r="I4" s="11" t="s">
        <v>45</v>
      </c>
      <c r="J4" s="38"/>
    </row>
    <row r="5" spans="1:12" x14ac:dyDescent="0.25">
      <c r="A5" s="4" t="s">
        <v>5</v>
      </c>
      <c r="B5" s="4"/>
      <c r="C5" s="10">
        <v>1278.3</v>
      </c>
      <c r="D5" s="10">
        <v>711.3</v>
      </c>
      <c r="E5" s="10">
        <v>1331.3</v>
      </c>
      <c r="F5" s="10">
        <f>[1]Лист1!$G$29</f>
        <v>1004.9</v>
      </c>
      <c r="G5" s="10">
        <f>[1]Лист1!$G$30</f>
        <v>1007.3</v>
      </c>
      <c r="H5" s="10">
        <v>1923.3</v>
      </c>
      <c r="I5" s="10">
        <v>708.6</v>
      </c>
      <c r="J5" s="19"/>
    </row>
    <row r="6" spans="1:12" ht="30" x14ac:dyDescent="0.25">
      <c r="A6" s="37" t="s">
        <v>4</v>
      </c>
      <c r="B6" s="2">
        <v>6</v>
      </c>
      <c r="C6" s="5">
        <v>92037.599999999991</v>
      </c>
      <c r="D6" s="5">
        <f t="shared" ref="D6:D12" si="0">B6*$D$5*12</f>
        <v>51213.599999999991</v>
      </c>
      <c r="E6" s="5">
        <v>33748.454999999994</v>
      </c>
      <c r="F6" s="5">
        <f t="shared" ref="F6:F12" si="1">B6*$F$5*12</f>
        <v>72352.799999999988</v>
      </c>
      <c r="G6" s="5">
        <f t="shared" ref="G6:G12" si="2">B6*$G$5*12</f>
        <v>72525.599999999991</v>
      </c>
      <c r="H6" s="5">
        <f t="shared" ref="H6:H12" si="3">B6*$H$5*12</f>
        <v>138477.59999999998</v>
      </c>
      <c r="I6" s="5">
        <f t="shared" ref="I6:I12" si="4">B6*$I$5*12</f>
        <v>51019.200000000004</v>
      </c>
      <c r="J6" s="19"/>
    </row>
    <row r="7" spans="1:12" ht="30" x14ac:dyDescent="0.25">
      <c r="A7" s="37" t="s">
        <v>3</v>
      </c>
      <c r="B7" s="2">
        <v>10.71</v>
      </c>
      <c r="C7" s="5">
        <v>164287.11600000001</v>
      </c>
      <c r="D7" s="5">
        <f t="shared" si="0"/>
        <v>91416.275999999998</v>
      </c>
      <c r="E7" s="5">
        <v>130920.042</v>
      </c>
      <c r="F7" s="5">
        <f t="shared" si="1"/>
        <v>129149.74800000002</v>
      </c>
      <c r="G7" s="5">
        <f t="shared" si="2"/>
        <v>129458.19600000001</v>
      </c>
      <c r="H7" s="5">
        <f t="shared" si="3"/>
        <v>247182.516</v>
      </c>
      <c r="I7" s="5">
        <f t="shared" si="4"/>
        <v>91069.272000000012</v>
      </c>
      <c r="J7" s="19"/>
    </row>
    <row r="8" spans="1:12" x14ac:dyDescent="0.25">
      <c r="A8" s="37" t="s">
        <v>2</v>
      </c>
      <c r="B8" s="2">
        <v>6.11</v>
      </c>
      <c r="C8" s="5">
        <v>93724.956000000006</v>
      </c>
      <c r="D8" s="5">
        <f t="shared" si="0"/>
        <v>52152.515999999996</v>
      </c>
      <c r="E8" s="5">
        <v>62125.114499999996</v>
      </c>
      <c r="F8" s="5">
        <f t="shared" si="1"/>
        <v>73679.268000000011</v>
      </c>
      <c r="G8" s="5">
        <f t="shared" si="2"/>
        <v>73855.236000000004</v>
      </c>
      <c r="H8" s="5">
        <f t="shared" si="3"/>
        <v>141016.35600000003</v>
      </c>
      <c r="I8" s="5">
        <f t="shared" si="4"/>
        <v>51954.552000000003</v>
      </c>
      <c r="J8" s="19"/>
    </row>
    <row r="9" spans="1:12" ht="30" x14ac:dyDescent="0.25">
      <c r="A9" s="37" t="s">
        <v>10</v>
      </c>
      <c r="B9" s="2">
        <v>4.0999999999999996</v>
      </c>
      <c r="C9" s="5">
        <v>62892.36</v>
      </c>
      <c r="D9" s="5">
        <f t="shared" si="0"/>
        <v>34995.959999999992</v>
      </c>
      <c r="E9" s="5">
        <v>32849.827500000007</v>
      </c>
      <c r="F9" s="5">
        <f t="shared" si="1"/>
        <v>49441.079999999987</v>
      </c>
      <c r="G9" s="5">
        <f t="shared" si="2"/>
        <v>49559.159999999989</v>
      </c>
      <c r="H9" s="5">
        <f t="shared" si="3"/>
        <v>94626.359999999986</v>
      </c>
      <c r="I9" s="5">
        <f t="shared" si="4"/>
        <v>34863.119999999995</v>
      </c>
      <c r="J9" s="19"/>
    </row>
    <row r="10" spans="1:12" ht="45" x14ac:dyDescent="0.25">
      <c r="A10" s="37" t="s">
        <v>9</v>
      </c>
      <c r="B10" s="2">
        <v>11.13</v>
      </c>
      <c r="C10" s="5">
        <v>165360.88799999998</v>
      </c>
      <c r="D10" s="5">
        <f t="shared" si="0"/>
        <v>95001.228000000003</v>
      </c>
      <c r="E10" s="5">
        <v>122472.94349999998</v>
      </c>
      <c r="F10" s="5">
        <f t="shared" si="1"/>
        <v>134214.44400000002</v>
      </c>
      <c r="G10" s="5">
        <f t="shared" si="2"/>
        <v>134534.98800000001</v>
      </c>
      <c r="H10" s="5">
        <f t="shared" si="3"/>
        <v>256875.94800000003</v>
      </c>
      <c r="I10" s="5">
        <f t="shared" si="4"/>
        <v>94640.616000000009</v>
      </c>
      <c r="J10" s="19"/>
    </row>
    <row r="11" spans="1:12" x14ac:dyDescent="0.25">
      <c r="A11" s="37" t="s">
        <v>1</v>
      </c>
      <c r="B11" s="2">
        <v>0.33</v>
      </c>
      <c r="C11" s="5">
        <v>5062.0680000000002</v>
      </c>
      <c r="D11" s="5">
        <f t="shared" si="0"/>
        <v>2816.7479999999996</v>
      </c>
      <c r="E11" s="5">
        <v>4253.5034999999998</v>
      </c>
      <c r="F11" s="5">
        <f t="shared" si="1"/>
        <v>3979.4040000000005</v>
      </c>
      <c r="G11" s="5">
        <f t="shared" si="2"/>
        <v>3988.9079999999999</v>
      </c>
      <c r="H11" s="5">
        <f t="shared" si="3"/>
        <v>7616.268</v>
      </c>
      <c r="I11" s="5">
        <f t="shared" si="4"/>
        <v>2806.0560000000005</v>
      </c>
      <c r="J11" s="19"/>
    </row>
    <row r="12" spans="1:12" ht="30" x14ac:dyDescent="0.25">
      <c r="A12" s="37" t="s">
        <v>8</v>
      </c>
      <c r="B12" s="2">
        <v>10.67</v>
      </c>
      <c r="C12" s="5">
        <v>175638.41999999998</v>
      </c>
      <c r="D12" s="5">
        <f t="shared" si="0"/>
        <v>91074.851999999999</v>
      </c>
      <c r="E12" s="5">
        <v>112867.614</v>
      </c>
      <c r="F12" s="5">
        <f t="shared" si="1"/>
        <v>128667.39599999999</v>
      </c>
      <c r="G12" s="5">
        <f t="shared" si="2"/>
        <v>128974.692</v>
      </c>
      <c r="H12" s="5">
        <f t="shared" si="3"/>
        <v>246259.33199999999</v>
      </c>
      <c r="I12" s="5">
        <f t="shared" si="4"/>
        <v>90729.144</v>
      </c>
      <c r="J12" s="19"/>
    </row>
    <row r="13" spans="1:12" x14ac:dyDescent="0.25">
      <c r="A13" s="9" t="s">
        <v>6</v>
      </c>
      <c r="B13" s="8">
        <f t="shared" ref="B13:I13" si="5">SUM(B6:B12)</f>
        <v>49.050000000000004</v>
      </c>
      <c r="C13" s="7">
        <f>SUM(C6:C12)</f>
        <v>759003.40799999982</v>
      </c>
      <c r="D13" s="7">
        <f t="shared" si="5"/>
        <v>418671.18</v>
      </c>
      <c r="E13" s="7">
        <f>SUM(E6:E12)</f>
        <v>499237.5</v>
      </c>
      <c r="F13" s="7">
        <f t="shared" si="5"/>
        <v>591484.1399999999</v>
      </c>
      <c r="G13" s="7">
        <f t="shared" si="5"/>
        <v>592896.78</v>
      </c>
      <c r="H13" s="7">
        <f t="shared" si="5"/>
        <v>1132054.3800000001</v>
      </c>
      <c r="I13" s="7">
        <f t="shared" si="5"/>
        <v>417081.95999999996</v>
      </c>
      <c r="J13" s="19"/>
      <c r="K13" s="7"/>
      <c r="L13" s="7"/>
    </row>
    <row r="14" spans="1:12" ht="14.45" x14ac:dyDescent="0.35">
      <c r="J14" s="22"/>
    </row>
    <row r="18" spans="1:30" x14ac:dyDescent="0.25">
      <c r="A18" s="2" t="s">
        <v>16</v>
      </c>
      <c r="B18" s="2"/>
      <c r="C18" s="13">
        <v>4</v>
      </c>
      <c r="D18" s="13">
        <v>5</v>
      </c>
      <c r="E18" s="13">
        <v>7</v>
      </c>
      <c r="F18" s="13">
        <v>8</v>
      </c>
      <c r="G18" s="13">
        <v>12</v>
      </c>
      <c r="H18" s="13">
        <v>13</v>
      </c>
      <c r="I18" s="13">
        <v>14</v>
      </c>
      <c r="J18" s="13">
        <v>15</v>
      </c>
      <c r="K18" s="13">
        <v>16</v>
      </c>
      <c r="L18" s="13">
        <v>26</v>
      </c>
      <c r="M18" s="13">
        <v>27</v>
      </c>
      <c r="N18" s="13">
        <v>31</v>
      </c>
      <c r="O18" s="13">
        <v>18</v>
      </c>
      <c r="P18" s="13">
        <v>19</v>
      </c>
      <c r="Q18" s="13">
        <v>20</v>
      </c>
      <c r="R18" s="18">
        <v>21</v>
      </c>
      <c r="S18" s="18">
        <v>22</v>
      </c>
      <c r="T18" s="18">
        <v>23</v>
      </c>
      <c r="U18" s="18">
        <v>24</v>
      </c>
      <c r="V18" s="18">
        <v>25</v>
      </c>
      <c r="W18" s="18">
        <v>34</v>
      </c>
      <c r="X18" s="18">
        <v>35</v>
      </c>
      <c r="Y18" s="18">
        <v>36</v>
      </c>
      <c r="Z18" s="18">
        <v>37</v>
      </c>
      <c r="AA18" s="18">
        <v>38</v>
      </c>
      <c r="AB18" s="18">
        <v>39</v>
      </c>
      <c r="AC18" s="18">
        <v>40</v>
      </c>
    </row>
    <row r="19" spans="1:30" ht="60" x14ac:dyDescent="0.25">
      <c r="A19" s="2" t="s">
        <v>7</v>
      </c>
      <c r="B19" s="6" t="s">
        <v>93</v>
      </c>
      <c r="C19" s="12" t="s">
        <v>43</v>
      </c>
      <c r="D19" s="12" t="s">
        <v>42</v>
      </c>
      <c r="E19" s="12" t="s">
        <v>41</v>
      </c>
      <c r="F19" s="12" t="s">
        <v>40</v>
      </c>
      <c r="G19" s="12" t="s">
        <v>39</v>
      </c>
      <c r="H19" s="12" t="s">
        <v>38</v>
      </c>
      <c r="I19" s="12" t="s">
        <v>37</v>
      </c>
      <c r="J19" s="12" t="s">
        <v>36</v>
      </c>
      <c r="K19" s="12" t="s">
        <v>35</v>
      </c>
      <c r="L19" s="12" t="s">
        <v>34</v>
      </c>
      <c r="M19" s="12" t="s">
        <v>33</v>
      </c>
      <c r="N19" s="12" t="s">
        <v>32</v>
      </c>
      <c r="O19" s="17" t="s">
        <v>31</v>
      </c>
      <c r="P19" s="17" t="s">
        <v>30</v>
      </c>
      <c r="Q19" s="17" t="s">
        <v>29</v>
      </c>
      <c r="R19" s="17" t="s">
        <v>28</v>
      </c>
      <c r="S19" s="17" t="s">
        <v>27</v>
      </c>
      <c r="T19" s="17" t="s">
        <v>26</v>
      </c>
      <c r="U19" s="17" t="s">
        <v>25</v>
      </c>
      <c r="V19" s="17" t="s">
        <v>24</v>
      </c>
      <c r="W19" s="17" t="s">
        <v>23</v>
      </c>
      <c r="X19" s="17" t="s">
        <v>22</v>
      </c>
      <c r="Y19" s="17" t="s">
        <v>21</v>
      </c>
      <c r="Z19" s="17" t="s">
        <v>20</v>
      </c>
      <c r="AA19" s="17" t="s">
        <v>19</v>
      </c>
      <c r="AB19" s="17" t="s">
        <v>18</v>
      </c>
      <c r="AC19" s="17" t="s">
        <v>17</v>
      </c>
      <c r="AD19" s="39"/>
    </row>
    <row r="20" spans="1:30" x14ac:dyDescent="0.25">
      <c r="A20" s="4" t="s">
        <v>5</v>
      </c>
      <c r="B20" s="4">
        <v>26.19</v>
      </c>
      <c r="C20" s="10">
        <f>[1]Лист1!$G$16</f>
        <v>3085.5</v>
      </c>
      <c r="D20" s="10">
        <f>[1]Лист1!$G17</f>
        <v>3076.6</v>
      </c>
      <c r="E20" s="10">
        <f>[1]Лист1!$G$18</f>
        <v>2116.9</v>
      </c>
      <c r="F20" s="10">
        <f>[1]Лист1!$G$19</f>
        <v>1999.2</v>
      </c>
      <c r="G20" s="10">
        <f>[1]Лист1!$G$20</f>
        <v>1989.4</v>
      </c>
      <c r="H20" s="10">
        <f>[1]Лист1!$G$21</f>
        <v>1907.7</v>
      </c>
      <c r="I20" s="10">
        <f>[1]Лист1!$G$22</f>
        <v>2652.1</v>
      </c>
      <c r="J20" s="10">
        <f>[1]Лист1!$G$23</f>
        <v>2549.4</v>
      </c>
      <c r="K20" s="10">
        <f>[1]Лист1!$G$24</f>
        <v>1331.7</v>
      </c>
      <c r="L20" s="16">
        <f>[1]Лист1!$G$26</f>
        <v>2326.9</v>
      </c>
      <c r="M20" s="10">
        <f>[1]Лист1!$G$27</f>
        <v>2354.6</v>
      </c>
      <c r="N20" s="10">
        <f>[1]Лист1!$G$28</f>
        <v>706.4</v>
      </c>
      <c r="O20" s="15">
        <v>2868</v>
      </c>
      <c r="P20" s="15">
        <v>663.6</v>
      </c>
      <c r="Q20" s="15">
        <v>2763.9</v>
      </c>
      <c r="R20" s="15">
        <v>2960.6</v>
      </c>
      <c r="S20" s="15">
        <v>1327.4</v>
      </c>
      <c r="T20" s="15">
        <v>1702.4</v>
      </c>
      <c r="U20" s="15">
        <v>2766.8</v>
      </c>
      <c r="V20" s="15">
        <v>2758.6</v>
      </c>
      <c r="W20" s="15">
        <v>1007.2</v>
      </c>
      <c r="X20" s="15">
        <v>1004.4</v>
      </c>
      <c r="Y20" s="15">
        <v>1003.7</v>
      </c>
      <c r="Z20" s="15">
        <v>1004.3</v>
      </c>
      <c r="AA20" s="15">
        <v>1003.6</v>
      </c>
      <c r="AB20" s="15">
        <v>1005</v>
      </c>
      <c r="AC20" s="15">
        <v>702.6</v>
      </c>
      <c r="AD20" s="19"/>
    </row>
    <row r="21" spans="1:30" ht="30" x14ac:dyDescent="0.25">
      <c r="A21" s="6" t="s">
        <v>4</v>
      </c>
      <c r="B21" s="2">
        <f>4.76-2.58</f>
        <v>2.1799999999999997</v>
      </c>
      <c r="C21" s="5">
        <f>$B21*$C$20*12</f>
        <v>80716.679999999993</v>
      </c>
      <c r="D21" s="14">
        <f t="shared" ref="D21:D27" si="6">B21*$D$20*12</f>
        <v>80483.856</v>
      </c>
      <c r="E21" s="5">
        <f t="shared" ref="E21:E27" si="7">B21*$E$20*12</f>
        <v>55378.103999999992</v>
      </c>
      <c r="F21" s="5">
        <f t="shared" ref="F21:F27" si="8">B21*$F$20*12</f>
        <v>52299.071999999993</v>
      </c>
      <c r="G21" s="5">
        <f t="shared" ref="G21:G27" si="9">B21*$G$20*12</f>
        <v>52042.703999999998</v>
      </c>
      <c r="H21" s="5">
        <f t="shared" ref="H21:H27" si="10">B21*$H$20*12</f>
        <v>49905.431999999986</v>
      </c>
      <c r="I21" s="5">
        <f t="shared" ref="I21:I27" si="11">B21*$I$20*12</f>
        <v>69378.935999999987</v>
      </c>
      <c r="J21" s="5">
        <f t="shared" ref="J21:J27" si="12">B21*$J$20*12</f>
        <v>66692.303999999989</v>
      </c>
      <c r="K21" s="5">
        <f t="shared" ref="K21:K27" si="13">B21*$K$20*12</f>
        <v>34837.271999999997</v>
      </c>
      <c r="L21" s="5">
        <f t="shared" ref="L21:L27" si="14">B21*$L$20*12</f>
        <v>60871.703999999998</v>
      </c>
      <c r="M21" s="5">
        <f t="shared" ref="M21:M27" si="15">B21*$M$20*12</f>
        <v>61596.335999999996</v>
      </c>
      <c r="N21" s="5">
        <f t="shared" ref="N21:N27" si="16">B21*$N$20*12</f>
        <v>18479.423999999999</v>
      </c>
      <c r="O21" s="5">
        <f t="shared" ref="O21:O27" si="17">B21*$O$20*12</f>
        <v>75026.87999999999</v>
      </c>
      <c r="P21" s="5">
        <f t="shared" ref="P21:P27" si="18">B21*$P$20*12</f>
        <v>17359.775999999998</v>
      </c>
      <c r="Q21" s="5">
        <f t="shared" ref="Q21:Q27" si="19">B21*$Q$20*12</f>
        <v>72303.623999999996</v>
      </c>
      <c r="R21" s="5">
        <f t="shared" ref="R21:R27" si="20">B21*$R$20*12</f>
        <v>77449.295999999988</v>
      </c>
      <c r="S21" s="5">
        <f t="shared" ref="S21:S27" si="21">B21*$S$20*12</f>
        <v>34724.784</v>
      </c>
      <c r="T21" s="5">
        <f t="shared" ref="T21:T27" si="22">B21*$T$20*12</f>
        <v>44534.783999999992</v>
      </c>
      <c r="U21" s="5">
        <f t="shared" ref="U21:U27" si="23">B21*$U$20*12</f>
        <v>72379.487999999998</v>
      </c>
      <c r="V21" s="5">
        <f t="shared" ref="V21:V27" si="24">B21*$V$20*12</f>
        <v>72164.975999999981</v>
      </c>
      <c r="W21" s="5">
        <f t="shared" ref="W21:W27" si="25">B21*$W$20*12</f>
        <v>26348.351999999999</v>
      </c>
      <c r="X21" s="5">
        <f t="shared" ref="X21:X27" si="26">B21*$X$20*12</f>
        <v>26275.103999999996</v>
      </c>
      <c r="Y21" s="5">
        <f t="shared" ref="Y21:Y27" si="27">B21*$Y$20*12</f>
        <v>26256.791999999998</v>
      </c>
      <c r="Z21" s="5">
        <f t="shared" ref="Z21:Z27" si="28">B21*$Z$20*12</f>
        <v>26272.487999999998</v>
      </c>
      <c r="AA21" s="5">
        <f t="shared" ref="AA21:AA27" si="29">B21*$AA$20*12</f>
        <v>26254.175999999999</v>
      </c>
      <c r="AB21" s="5">
        <f t="shared" ref="AB21:AB27" si="30">B21*$AB$20*12</f>
        <v>26290.799999999996</v>
      </c>
      <c r="AC21" s="5">
        <f t="shared" ref="AC21:AC27" si="31">B21*$AC$20*12</f>
        <v>18380.016</v>
      </c>
      <c r="AD21" s="19"/>
    </row>
    <row r="22" spans="1:30" ht="30" x14ac:dyDescent="0.25">
      <c r="A22" s="6" t="s">
        <v>3</v>
      </c>
      <c r="B22" s="2">
        <f>4.43+2.58</f>
        <v>7.01</v>
      </c>
      <c r="C22" s="5">
        <f t="shared" ref="C22:C27" si="32">B22*$C$20*12</f>
        <v>259552.26</v>
      </c>
      <c r="D22" s="14">
        <f t="shared" si="6"/>
        <v>258803.592</v>
      </c>
      <c r="E22" s="5">
        <f t="shared" si="7"/>
        <v>178073.62800000003</v>
      </c>
      <c r="F22" s="5">
        <f t="shared" si="8"/>
        <v>168172.704</v>
      </c>
      <c r="G22" s="5">
        <f t="shared" si="9"/>
        <v>167348.32799999998</v>
      </c>
      <c r="H22" s="5">
        <f t="shared" si="10"/>
        <v>160475.72400000002</v>
      </c>
      <c r="I22" s="5">
        <f t="shared" si="11"/>
        <v>223094.65199999997</v>
      </c>
      <c r="J22" s="5">
        <f t="shared" si="12"/>
        <v>214455.52800000002</v>
      </c>
      <c r="K22" s="5">
        <f t="shared" si="13"/>
        <v>112022.60400000001</v>
      </c>
      <c r="L22" s="5">
        <f t="shared" si="14"/>
        <v>195738.82799999998</v>
      </c>
      <c r="M22" s="5">
        <f t="shared" si="15"/>
        <v>198068.95199999999</v>
      </c>
      <c r="N22" s="5">
        <f t="shared" si="16"/>
        <v>59422.367999999995</v>
      </c>
      <c r="O22" s="5">
        <f t="shared" si="17"/>
        <v>241256.16</v>
      </c>
      <c r="P22" s="5">
        <f t="shared" si="18"/>
        <v>55822.032000000007</v>
      </c>
      <c r="Q22" s="5">
        <f t="shared" si="19"/>
        <v>232499.26799999998</v>
      </c>
      <c r="R22" s="5">
        <f t="shared" si="20"/>
        <v>249045.67200000002</v>
      </c>
      <c r="S22" s="5">
        <f t="shared" si="21"/>
        <v>111660.88800000001</v>
      </c>
      <c r="T22" s="5">
        <f t="shared" si="22"/>
        <v>143205.88800000001</v>
      </c>
      <c r="U22" s="5">
        <f t="shared" si="23"/>
        <v>232743.21600000001</v>
      </c>
      <c r="V22" s="5">
        <f t="shared" si="24"/>
        <v>232053.432</v>
      </c>
      <c r="W22" s="5">
        <f t="shared" si="25"/>
        <v>84725.66399999999</v>
      </c>
      <c r="X22" s="5">
        <f t="shared" si="26"/>
        <v>84490.127999999997</v>
      </c>
      <c r="Y22" s="5">
        <f t="shared" si="27"/>
        <v>84431.244000000006</v>
      </c>
      <c r="Z22" s="5">
        <f t="shared" si="28"/>
        <v>84481.715999999986</v>
      </c>
      <c r="AA22" s="5">
        <f t="shared" si="29"/>
        <v>84422.831999999995</v>
      </c>
      <c r="AB22" s="5">
        <f t="shared" si="30"/>
        <v>84540.6</v>
      </c>
      <c r="AC22" s="5">
        <f t="shared" si="31"/>
        <v>59102.712</v>
      </c>
      <c r="AD22" s="19"/>
    </row>
    <row r="23" spans="1:30" x14ac:dyDescent="0.25">
      <c r="A23" s="6" t="s">
        <v>2</v>
      </c>
      <c r="B23" s="2">
        <v>4.5999999999999996</v>
      </c>
      <c r="C23" s="5">
        <f t="shared" si="32"/>
        <v>170319.59999999998</v>
      </c>
      <c r="D23" s="14">
        <f t="shared" si="6"/>
        <v>169828.31999999998</v>
      </c>
      <c r="E23" s="5">
        <f t="shared" si="7"/>
        <v>116852.88</v>
      </c>
      <c r="F23" s="5">
        <f t="shared" si="8"/>
        <v>110355.84</v>
      </c>
      <c r="G23" s="5">
        <f t="shared" si="9"/>
        <v>109814.88</v>
      </c>
      <c r="H23" s="5">
        <f t="shared" si="10"/>
        <v>105305.04000000001</v>
      </c>
      <c r="I23" s="5">
        <f t="shared" si="11"/>
        <v>146395.91999999998</v>
      </c>
      <c r="J23" s="5">
        <f t="shared" si="12"/>
        <v>140726.88</v>
      </c>
      <c r="K23" s="5">
        <f t="shared" si="13"/>
        <v>73509.84</v>
      </c>
      <c r="L23" s="5">
        <f t="shared" si="14"/>
        <v>128444.88</v>
      </c>
      <c r="M23" s="5">
        <f t="shared" si="15"/>
        <v>129973.91999999998</v>
      </c>
      <c r="N23" s="5">
        <f t="shared" si="16"/>
        <v>38993.279999999999</v>
      </c>
      <c r="O23" s="5">
        <f t="shared" si="17"/>
        <v>158313.59999999998</v>
      </c>
      <c r="P23" s="5">
        <f t="shared" si="18"/>
        <v>36630.720000000001</v>
      </c>
      <c r="Q23" s="5">
        <f t="shared" si="19"/>
        <v>152567.27999999997</v>
      </c>
      <c r="R23" s="5">
        <f t="shared" si="20"/>
        <v>163425.12</v>
      </c>
      <c r="S23" s="5">
        <f t="shared" si="21"/>
        <v>73272.479999999996</v>
      </c>
      <c r="T23" s="5">
        <f t="shared" si="22"/>
        <v>93972.479999999996</v>
      </c>
      <c r="U23" s="5">
        <f t="shared" si="23"/>
        <v>152727.36000000002</v>
      </c>
      <c r="V23" s="5">
        <f t="shared" si="24"/>
        <v>152274.72</v>
      </c>
      <c r="W23" s="5">
        <f t="shared" si="25"/>
        <v>55597.440000000002</v>
      </c>
      <c r="X23" s="5">
        <f t="shared" si="26"/>
        <v>55442.879999999997</v>
      </c>
      <c r="Y23" s="5">
        <f t="shared" si="27"/>
        <v>55404.239999999991</v>
      </c>
      <c r="Z23" s="5">
        <f t="shared" si="28"/>
        <v>55437.36</v>
      </c>
      <c r="AA23" s="5">
        <f t="shared" si="29"/>
        <v>55398.719999999994</v>
      </c>
      <c r="AB23" s="5">
        <f t="shared" si="30"/>
        <v>55476</v>
      </c>
      <c r="AC23" s="5">
        <f t="shared" si="31"/>
        <v>38783.520000000004</v>
      </c>
      <c r="AD23" s="19"/>
    </row>
    <row r="24" spans="1:30" ht="30" x14ac:dyDescent="0.25">
      <c r="A24" s="6" t="s">
        <v>10</v>
      </c>
      <c r="B24" s="2">
        <v>2.12</v>
      </c>
      <c r="C24" s="5">
        <f t="shared" si="32"/>
        <v>78495.12</v>
      </c>
      <c r="D24" s="14">
        <f t="shared" si="6"/>
        <v>78268.703999999998</v>
      </c>
      <c r="E24" s="5">
        <f t="shared" si="7"/>
        <v>53853.936000000002</v>
      </c>
      <c r="F24" s="5">
        <f t="shared" si="8"/>
        <v>50859.648000000001</v>
      </c>
      <c r="G24" s="5">
        <f t="shared" si="9"/>
        <v>50610.336000000003</v>
      </c>
      <c r="H24" s="5">
        <f t="shared" si="10"/>
        <v>48531.888000000006</v>
      </c>
      <c r="I24" s="5">
        <f t="shared" si="11"/>
        <v>67469.423999999999</v>
      </c>
      <c r="J24" s="5">
        <f t="shared" si="12"/>
        <v>64856.736000000004</v>
      </c>
      <c r="K24" s="5">
        <f t="shared" si="13"/>
        <v>33878.448000000004</v>
      </c>
      <c r="L24" s="5">
        <f t="shared" si="14"/>
        <v>59196.336000000003</v>
      </c>
      <c r="M24" s="5">
        <f t="shared" si="15"/>
        <v>59901.024000000005</v>
      </c>
      <c r="N24" s="5">
        <f t="shared" si="16"/>
        <v>17970.815999999999</v>
      </c>
      <c r="O24" s="5">
        <f t="shared" si="17"/>
        <v>72961.919999999998</v>
      </c>
      <c r="P24" s="5">
        <f t="shared" si="18"/>
        <v>16881.984</v>
      </c>
      <c r="Q24" s="5">
        <f t="shared" si="19"/>
        <v>70313.616000000009</v>
      </c>
      <c r="R24" s="5">
        <f t="shared" si="20"/>
        <v>75317.66399999999</v>
      </c>
      <c r="S24" s="5">
        <f t="shared" si="21"/>
        <v>33769.056000000004</v>
      </c>
      <c r="T24" s="5">
        <f t="shared" si="22"/>
        <v>43309.056000000004</v>
      </c>
      <c r="U24" s="5">
        <f t="shared" si="23"/>
        <v>70387.392000000007</v>
      </c>
      <c r="V24" s="5">
        <f t="shared" si="24"/>
        <v>70178.784</v>
      </c>
      <c r="W24" s="5">
        <f t="shared" si="25"/>
        <v>25623.168000000001</v>
      </c>
      <c r="X24" s="5">
        <f t="shared" si="26"/>
        <v>25551.936000000002</v>
      </c>
      <c r="Y24" s="5">
        <f t="shared" si="27"/>
        <v>25534.128000000001</v>
      </c>
      <c r="Z24" s="5">
        <f t="shared" si="28"/>
        <v>25549.392</v>
      </c>
      <c r="AA24" s="5">
        <f t="shared" si="29"/>
        <v>25531.584000000003</v>
      </c>
      <c r="AB24" s="5">
        <f t="shared" si="30"/>
        <v>25567.199999999997</v>
      </c>
      <c r="AC24" s="5">
        <f t="shared" si="31"/>
        <v>17874.144</v>
      </c>
      <c r="AD24" s="19"/>
    </row>
    <row r="25" spans="1:30" ht="45" x14ac:dyDescent="0.25">
      <c r="A25" s="6" t="s">
        <v>9</v>
      </c>
      <c r="B25" s="2">
        <v>4.59</v>
      </c>
      <c r="C25" s="5">
        <f t="shared" si="32"/>
        <v>169949.34</v>
      </c>
      <c r="D25" s="14">
        <f t="shared" si="6"/>
        <v>169459.128</v>
      </c>
      <c r="E25" s="5">
        <f t="shared" si="7"/>
        <v>116598.852</v>
      </c>
      <c r="F25" s="5">
        <f t="shared" si="8"/>
        <v>110115.93599999999</v>
      </c>
      <c r="G25" s="5">
        <f t="shared" si="9"/>
        <v>109576.152</v>
      </c>
      <c r="H25" s="5">
        <f t="shared" si="10"/>
        <v>105076.11600000001</v>
      </c>
      <c r="I25" s="5">
        <f t="shared" si="11"/>
        <v>146077.66800000001</v>
      </c>
      <c r="J25" s="5">
        <f t="shared" si="12"/>
        <v>140420.95199999999</v>
      </c>
      <c r="K25" s="5">
        <f t="shared" si="13"/>
        <v>73350.035999999993</v>
      </c>
      <c r="L25" s="5">
        <f t="shared" si="14"/>
        <v>128165.652</v>
      </c>
      <c r="M25" s="5">
        <f t="shared" si="15"/>
        <v>129691.36799999999</v>
      </c>
      <c r="N25" s="5">
        <f t="shared" si="16"/>
        <v>38908.511999999995</v>
      </c>
      <c r="O25" s="5">
        <f t="shared" si="17"/>
        <v>157969.44</v>
      </c>
      <c r="P25" s="5">
        <f t="shared" si="18"/>
        <v>36551.088000000003</v>
      </c>
      <c r="Q25" s="5">
        <f t="shared" si="19"/>
        <v>152235.61199999999</v>
      </c>
      <c r="R25" s="5">
        <f t="shared" si="20"/>
        <v>163069.848</v>
      </c>
      <c r="S25" s="5">
        <f t="shared" si="21"/>
        <v>73113.19200000001</v>
      </c>
      <c r="T25" s="5">
        <f t="shared" si="22"/>
        <v>93768.19200000001</v>
      </c>
      <c r="U25" s="5">
        <f t="shared" si="23"/>
        <v>152395.34400000001</v>
      </c>
      <c r="V25" s="5">
        <f t="shared" si="24"/>
        <v>151943.68799999997</v>
      </c>
      <c r="W25" s="5">
        <f t="shared" si="25"/>
        <v>55476.576000000001</v>
      </c>
      <c r="X25" s="5">
        <f t="shared" si="26"/>
        <v>55322.351999999999</v>
      </c>
      <c r="Y25" s="5">
        <f t="shared" si="27"/>
        <v>55283.796000000002</v>
      </c>
      <c r="Z25" s="5">
        <f t="shared" si="28"/>
        <v>55316.843999999997</v>
      </c>
      <c r="AA25" s="5">
        <f t="shared" si="29"/>
        <v>55278.288</v>
      </c>
      <c r="AB25" s="5">
        <f t="shared" si="30"/>
        <v>55355.399999999994</v>
      </c>
      <c r="AC25" s="5">
        <f t="shared" si="31"/>
        <v>38699.207999999999</v>
      </c>
      <c r="AD25" s="19"/>
    </row>
    <row r="26" spans="1:30" x14ac:dyDescent="0.25">
      <c r="A26" s="6" t="s">
        <v>1</v>
      </c>
      <c r="B26" s="2">
        <v>0.2</v>
      </c>
      <c r="C26" s="5">
        <f t="shared" si="32"/>
        <v>7405.2000000000007</v>
      </c>
      <c r="D26" s="14">
        <f t="shared" si="6"/>
        <v>7383.84</v>
      </c>
      <c r="E26" s="5">
        <f t="shared" si="7"/>
        <v>5080.5600000000004</v>
      </c>
      <c r="F26" s="5">
        <f t="shared" si="8"/>
        <v>4798.08</v>
      </c>
      <c r="G26" s="5">
        <f t="shared" si="9"/>
        <v>4774.5600000000004</v>
      </c>
      <c r="H26" s="5">
        <f t="shared" si="10"/>
        <v>4578.4800000000005</v>
      </c>
      <c r="I26" s="5">
        <f t="shared" si="11"/>
        <v>6365.0399999999991</v>
      </c>
      <c r="J26" s="5">
        <f t="shared" si="12"/>
        <v>6118.56</v>
      </c>
      <c r="K26" s="5">
        <f t="shared" si="13"/>
        <v>3196.0800000000004</v>
      </c>
      <c r="L26" s="5">
        <f t="shared" si="14"/>
        <v>5584.56</v>
      </c>
      <c r="M26" s="5">
        <f t="shared" si="15"/>
        <v>5651.04</v>
      </c>
      <c r="N26" s="5">
        <f t="shared" si="16"/>
        <v>1695.3600000000001</v>
      </c>
      <c r="O26" s="5">
        <f t="shared" si="17"/>
        <v>6883.2000000000007</v>
      </c>
      <c r="P26" s="5">
        <f t="shared" si="18"/>
        <v>1592.6399999999999</v>
      </c>
      <c r="Q26" s="5">
        <f t="shared" si="19"/>
        <v>6633.3600000000006</v>
      </c>
      <c r="R26" s="5">
        <f t="shared" si="20"/>
        <v>7105.4400000000005</v>
      </c>
      <c r="S26" s="5">
        <f t="shared" si="21"/>
        <v>3185.76</v>
      </c>
      <c r="T26" s="5">
        <f t="shared" si="22"/>
        <v>4085.76</v>
      </c>
      <c r="U26" s="5">
        <f t="shared" si="23"/>
        <v>6640.32</v>
      </c>
      <c r="V26" s="5">
        <f t="shared" si="24"/>
        <v>6620.64</v>
      </c>
      <c r="W26" s="5">
        <f t="shared" si="25"/>
        <v>2417.2800000000002</v>
      </c>
      <c r="X26" s="5">
        <f t="shared" si="26"/>
        <v>2410.56</v>
      </c>
      <c r="Y26" s="5">
        <f t="shared" si="27"/>
        <v>2408.88</v>
      </c>
      <c r="Z26" s="5">
        <f t="shared" si="28"/>
        <v>2410.3200000000002</v>
      </c>
      <c r="AA26" s="5">
        <f t="shared" si="29"/>
        <v>2408.6400000000003</v>
      </c>
      <c r="AB26" s="5">
        <f t="shared" si="30"/>
        <v>2412</v>
      </c>
      <c r="AC26" s="5">
        <f t="shared" si="31"/>
        <v>1686.2400000000002</v>
      </c>
      <c r="AD26" s="19"/>
    </row>
    <row r="27" spans="1:30" x14ac:dyDescent="0.25">
      <c r="A27" s="6" t="s">
        <v>8</v>
      </c>
      <c r="B27" s="2">
        <v>5.49</v>
      </c>
      <c r="C27" s="5">
        <f t="shared" si="32"/>
        <v>203272.74</v>
      </c>
      <c r="D27" s="14">
        <f t="shared" si="6"/>
        <v>202686.408</v>
      </c>
      <c r="E27" s="5">
        <f t="shared" si="7"/>
        <v>139461.372</v>
      </c>
      <c r="F27" s="5">
        <f t="shared" si="8"/>
        <v>131707.296</v>
      </c>
      <c r="G27" s="5">
        <f t="shared" si="9"/>
        <v>131061.67200000001</v>
      </c>
      <c r="H27" s="5">
        <f t="shared" si="10"/>
        <v>125679.27600000001</v>
      </c>
      <c r="I27" s="5">
        <f t="shared" si="11"/>
        <v>174720.348</v>
      </c>
      <c r="J27" s="5">
        <f t="shared" si="12"/>
        <v>167954.47200000001</v>
      </c>
      <c r="K27" s="5">
        <f t="shared" si="13"/>
        <v>87732.396000000008</v>
      </c>
      <c r="L27" s="5">
        <f t="shared" si="14"/>
        <v>153296.17200000002</v>
      </c>
      <c r="M27" s="5">
        <f t="shared" si="15"/>
        <v>155121.04800000001</v>
      </c>
      <c r="N27" s="5">
        <f t="shared" si="16"/>
        <v>46537.631999999998</v>
      </c>
      <c r="O27" s="5">
        <f t="shared" si="17"/>
        <v>188943.84</v>
      </c>
      <c r="P27" s="5">
        <f t="shared" si="18"/>
        <v>43717.968000000001</v>
      </c>
      <c r="Q27" s="5">
        <f t="shared" si="19"/>
        <v>182085.73200000002</v>
      </c>
      <c r="R27" s="5">
        <f t="shared" si="20"/>
        <v>195044.32799999998</v>
      </c>
      <c r="S27" s="5">
        <f t="shared" si="21"/>
        <v>87449.112000000008</v>
      </c>
      <c r="T27" s="5">
        <f t="shared" si="22"/>
        <v>112154.11200000002</v>
      </c>
      <c r="U27" s="5">
        <f t="shared" si="23"/>
        <v>182276.78400000001</v>
      </c>
      <c r="V27" s="5">
        <f t="shared" si="24"/>
        <v>181736.568</v>
      </c>
      <c r="W27" s="5">
        <f t="shared" si="25"/>
        <v>66354.33600000001</v>
      </c>
      <c r="X27" s="5">
        <f t="shared" si="26"/>
        <v>66169.872000000003</v>
      </c>
      <c r="Y27" s="5">
        <f t="shared" si="27"/>
        <v>66123.755999999994</v>
      </c>
      <c r="Z27" s="5">
        <f t="shared" si="28"/>
        <v>66163.284</v>
      </c>
      <c r="AA27" s="5">
        <f t="shared" si="29"/>
        <v>66117.168000000005</v>
      </c>
      <c r="AB27" s="5">
        <f t="shared" si="30"/>
        <v>66209.399999999994</v>
      </c>
      <c r="AC27" s="5">
        <f t="shared" si="31"/>
        <v>46287.288</v>
      </c>
      <c r="AD27" s="19"/>
    </row>
    <row r="28" spans="1:30" s="8" customFormat="1" x14ac:dyDescent="0.25">
      <c r="A28" s="25" t="s">
        <v>6</v>
      </c>
      <c r="B28" s="8">
        <f t="shared" ref="B28:AC28" si="33">SUM(B21:B27)</f>
        <v>26.189999999999998</v>
      </c>
      <c r="C28" s="7">
        <f t="shared" si="33"/>
        <v>969710.93999999983</v>
      </c>
      <c r="D28" s="7">
        <f t="shared" si="33"/>
        <v>966913.848</v>
      </c>
      <c r="E28" s="7">
        <f t="shared" si="33"/>
        <v>665299.33200000005</v>
      </c>
      <c r="F28" s="7">
        <f t="shared" si="33"/>
        <v>628308.576</v>
      </c>
      <c r="G28" s="7">
        <f t="shared" si="33"/>
        <v>625228.63199999998</v>
      </c>
      <c r="H28" s="7">
        <f t="shared" si="33"/>
        <v>599551.95600000001</v>
      </c>
      <c r="I28" s="7">
        <f t="shared" si="33"/>
        <v>833501.98800000001</v>
      </c>
      <c r="J28" s="7">
        <f t="shared" si="33"/>
        <v>801225.43200000003</v>
      </c>
      <c r="K28" s="7">
        <f t="shared" si="33"/>
        <v>418526.67599999998</v>
      </c>
      <c r="L28" s="7">
        <f t="shared" si="33"/>
        <v>731298.1320000001</v>
      </c>
      <c r="M28" s="7">
        <f t="shared" si="33"/>
        <v>740003.68800000008</v>
      </c>
      <c r="N28" s="7">
        <f t="shared" si="33"/>
        <v>222007.39199999993</v>
      </c>
      <c r="O28" s="7">
        <f t="shared" si="33"/>
        <v>901355.03999999992</v>
      </c>
      <c r="P28" s="7">
        <f t="shared" si="33"/>
        <v>208556.20800000001</v>
      </c>
      <c r="Q28" s="7">
        <f t="shared" si="33"/>
        <v>868638.49199999985</v>
      </c>
      <c r="R28" s="7">
        <f t="shared" si="33"/>
        <v>930457.3679999999</v>
      </c>
      <c r="S28" s="7">
        <f t="shared" si="33"/>
        <v>417175.27200000006</v>
      </c>
      <c r="T28" s="7">
        <f t="shared" si="33"/>
        <v>535030.27200000011</v>
      </c>
      <c r="U28" s="7">
        <f t="shared" si="33"/>
        <v>869549.90399999998</v>
      </c>
      <c r="V28" s="7">
        <f t="shared" si="33"/>
        <v>866972.80799999996</v>
      </c>
      <c r="W28" s="7">
        <f t="shared" si="33"/>
        <v>316542.81599999999</v>
      </c>
      <c r="X28" s="7">
        <f t="shared" si="33"/>
        <v>315662.83200000005</v>
      </c>
      <c r="Y28" s="7">
        <f t="shared" si="33"/>
        <v>315442.83600000001</v>
      </c>
      <c r="Z28" s="7">
        <f t="shared" si="33"/>
        <v>315631.40399999998</v>
      </c>
      <c r="AA28" s="7">
        <f t="shared" si="33"/>
        <v>315411.40800000005</v>
      </c>
      <c r="AB28" s="7">
        <f t="shared" si="33"/>
        <v>315851.39999999997</v>
      </c>
      <c r="AC28" s="7">
        <f t="shared" si="33"/>
        <v>220813.12799999997</v>
      </c>
      <c r="AD28" s="19"/>
    </row>
    <row r="30" spans="1:30" x14ac:dyDescent="0.25">
      <c r="Q30" s="1"/>
    </row>
    <row r="32" spans="1:30" x14ac:dyDescent="0.25">
      <c r="A32" s="2" t="s">
        <v>16</v>
      </c>
      <c r="B32" s="2"/>
      <c r="C32" s="13">
        <v>2</v>
      </c>
      <c r="D32" s="13">
        <v>3</v>
      </c>
      <c r="E32" s="13">
        <v>10</v>
      </c>
      <c r="F32" s="13">
        <v>11</v>
      </c>
      <c r="G32" s="13">
        <v>29</v>
      </c>
    </row>
    <row r="33" spans="1:14" ht="30" x14ac:dyDescent="0.25">
      <c r="A33" s="2" t="s">
        <v>7</v>
      </c>
      <c r="B33" s="6" t="s">
        <v>93</v>
      </c>
      <c r="C33" s="12" t="s">
        <v>15</v>
      </c>
      <c r="D33" s="12" t="s">
        <v>14</v>
      </c>
      <c r="E33" s="12" t="s">
        <v>13</v>
      </c>
      <c r="F33" s="12" t="s">
        <v>12</v>
      </c>
      <c r="G33" s="12" t="s">
        <v>11</v>
      </c>
      <c r="H33" s="40"/>
      <c r="L33" s="23"/>
      <c r="M33" s="22"/>
      <c r="N33" s="22"/>
    </row>
    <row r="34" spans="1:14" x14ac:dyDescent="0.25">
      <c r="A34" s="4" t="s">
        <v>5</v>
      </c>
      <c r="B34" s="4">
        <v>26.19</v>
      </c>
      <c r="C34" s="10">
        <v>3083.3</v>
      </c>
      <c r="D34" s="10">
        <v>3089.9</v>
      </c>
      <c r="E34" s="10">
        <v>2122.6</v>
      </c>
      <c r="F34" s="10">
        <v>1917.2</v>
      </c>
      <c r="G34" s="10">
        <v>2708.7</v>
      </c>
      <c r="H34" s="19"/>
      <c r="I34" s="21"/>
      <c r="L34" s="23"/>
      <c r="M34" s="22"/>
      <c r="N34" s="22"/>
    </row>
    <row r="35" spans="1:14" ht="30" x14ac:dyDescent="0.25">
      <c r="A35" s="6" t="s">
        <v>4</v>
      </c>
      <c r="B35" s="2">
        <f>4.76-2.58</f>
        <v>2.1799999999999997</v>
      </c>
      <c r="C35" s="5">
        <f t="shared" ref="C35:C41" si="34">B35*$C$34*12</f>
        <v>80659.127999999997</v>
      </c>
      <c r="D35" s="5">
        <f t="shared" ref="D35:D41" si="35">B35*$D$34*12</f>
        <v>80831.783999999985</v>
      </c>
      <c r="E35" s="5">
        <f t="shared" ref="E35:E41" si="36">B35*$E$34*12</f>
        <v>55527.215999999986</v>
      </c>
      <c r="F35" s="5">
        <f t="shared" ref="F35:F41" si="37">B35*$F$34*12</f>
        <v>50153.95199999999</v>
      </c>
      <c r="G35" s="5">
        <f t="shared" ref="G35:G41" si="38">B35*$G$34*12</f>
        <v>70859.591999999975</v>
      </c>
      <c r="H35" s="19"/>
      <c r="I35" s="20"/>
      <c r="K35" s="22"/>
      <c r="L35" s="23"/>
      <c r="M35" s="22"/>
      <c r="N35" s="22"/>
    </row>
    <row r="36" spans="1:14" ht="30" x14ac:dyDescent="0.25">
      <c r="A36" s="6" t="s">
        <v>3</v>
      </c>
      <c r="B36" s="2">
        <f>4.43+2.58</f>
        <v>7.01</v>
      </c>
      <c r="C36" s="5">
        <f t="shared" si="34"/>
        <v>259367.196</v>
      </c>
      <c r="D36" s="5">
        <f t="shared" si="35"/>
        <v>259922.38800000001</v>
      </c>
      <c r="E36" s="5">
        <f t="shared" si="36"/>
        <v>178553.11199999999</v>
      </c>
      <c r="F36" s="5">
        <f t="shared" si="37"/>
        <v>161274.864</v>
      </c>
      <c r="G36" s="5">
        <f t="shared" si="38"/>
        <v>227855.84399999998</v>
      </c>
      <c r="H36" s="19"/>
      <c r="K36" s="22"/>
      <c r="L36" s="23"/>
      <c r="M36" s="22"/>
      <c r="N36" s="22"/>
    </row>
    <row r="37" spans="1:14" x14ac:dyDescent="0.25">
      <c r="A37" s="6" t="s">
        <v>2</v>
      </c>
      <c r="B37" s="2">
        <v>4.5999999999999996</v>
      </c>
      <c r="C37" s="5">
        <f t="shared" si="34"/>
        <v>170198.16</v>
      </c>
      <c r="D37" s="5">
        <f t="shared" si="35"/>
        <v>170562.47999999998</v>
      </c>
      <c r="E37" s="5">
        <f t="shared" si="36"/>
        <v>117167.51999999999</v>
      </c>
      <c r="F37" s="5">
        <f t="shared" si="37"/>
        <v>105829.43999999999</v>
      </c>
      <c r="G37" s="5">
        <f t="shared" si="38"/>
        <v>149520.24</v>
      </c>
      <c r="H37" s="19"/>
      <c r="K37" s="22"/>
      <c r="L37" s="23"/>
      <c r="M37" s="22"/>
      <c r="N37" s="22"/>
    </row>
    <row r="38" spans="1:14" ht="30" x14ac:dyDescent="0.25">
      <c r="A38" s="6" t="s">
        <v>10</v>
      </c>
      <c r="B38" s="2">
        <v>2.12</v>
      </c>
      <c r="C38" s="5">
        <f t="shared" si="34"/>
        <v>78439.152000000002</v>
      </c>
      <c r="D38" s="5">
        <f t="shared" si="35"/>
        <v>78607.056000000011</v>
      </c>
      <c r="E38" s="5">
        <f t="shared" si="36"/>
        <v>53998.944000000003</v>
      </c>
      <c r="F38" s="5">
        <f t="shared" si="37"/>
        <v>48773.568000000007</v>
      </c>
      <c r="G38" s="5">
        <f t="shared" si="38"/>
        <v>68909.327999999994</v>
      </c>
      <c r="H38" s="19"/>
      <c r="K38" s="22"/>
      <c r="L38" s="23"/>
      <c r="M38" s="22"/>
      <c r="N38" s="22"/>
    </row>
    <row r="39" spans="1:14" ht="45" x14ac:dyDescent="0.25">
      <c r="A39" s="6" t="s">
        <v>9</v>
      </c>
      <c r="B39" s="2">
        <v>4.59</v>
      </c>
      <c r="C39" s="5">
        <f t="shared" si="34"/>
        <v>169828.16399999999</v>
      </c>
      <c r="D39" s="5">
        <f t="shared" si="35"/>
        <v>170191.69199999998</v>
      </c>
      <c r="E39" s="5">
        <f t="shared" si="36"/>
        <v>116912.80799999999</v>
      </c>
      <c r="F39" s="5">
        <f t="shared" si="37"/>
        <v>105599.376</v>
      </c>
      <c r="G39" s="5">
        <f t="shared" si="38"/>
        <v>149195.196</v>
      </c>
      <c r="H39" s="19"/>
      <c r="K39" s="22"/>
      <c r="L39" s="23"/>
      <c r="M39" s="22"/>
      <c r="N39" s="22"/>
    </row>
    <row r="40" spans="1:14" x14ac:dyDescent="0.25">
      <c r="A40" s="6" t="s">
        <v>1</v>
      </c>
      <c r="B40" s="2">
        <v>0.2</v>
      </c>
      <c r="C40" s="5">
        <f t="shared" si="34"/>
        <v>7399.920000000001</v>
      </c>
      <c r="D40" s="5">
        <f t="shared" si="35"/>
        <v>7415.76</v>
      </c>
      <c r="E40" s="5">
        <f t="shared" si="36"/>
        <v>5094.24</v>
      </c>
      <c r="F40" s="5">
        <f t="shared" si="37"/>
        <v>4601.2800000000007</v>
      </c>
      <c r="G40" s="5">
        <f t="shared" si="38"/>
        <v>6500.88</v>
      </c>
      <c r="H40" s="19"/>
      <c r="K40" s="22"/>
      <c r="L40" s="22"/>
      <c r="M40" s="22"/>
      <c r="N40" s="22"/>
    </row>
    <row r="41" spans="1:14" x14ac:dyDescent="0.25">
      <c r="A41" s="6" t="s">
        <v>8</v>
      </c>
      <c r="B41" s="2">
        <v>5.49</v>
      </c>
      <c r="C41" s="5">
        <f t="shared" si="34"/>
        <v>203127.80400000003</v>
      </c>
      <c r="D41" s="5">
        <f t="shared" si="35"/>
        <v>203562.61199999999</v>
      </c>
      <c r="E41" s="5">
        <f t="shared" si="36"/>
        <v>139836.88800000001</v>
      </c>
      <c r="F41" s="5">
        <f t="shared" si="37"/>
        <v>126305.136</v>
      </c>
      <c r="G41" s="5">
        <f t="shared" si="38"/>
        <v>178449.15599999999</v>
      </c>
      <c r="H41" s="19"/>
      <c r="K41" s="22"/>
      <c r="L41" s="23"/>
      <c r="M41" s="22"/>
      <c r="N41" s="22"/>
    </row>
    <row r="42" spans="1:14" x14ac:dyDescent="0.25">
      <c r="A42" s="9" t="s">
        <v>6</v>
      </c>
      <c r="B42" s="8">
        <f t="shared" ref="B42:G42" si="39">SUM(B35:B41)</f>
        <v>26.189999999999998</v>
      </c>
      <c r="C42" s="3">
        <f t="shared" si="39"/>
        <v>969019.52400000009</v>
      </c>
      <c r="D42" s="7">
        <f t="shared" si="39"/>
        <v>971093.77199999988</v>
      </c>
      <c r="E42" s="7">
        <f t="shared" si="39"/>
        <v>667090.728</v>
      </c>
      <c r="F42" s="7">
        <f t="shared" si="39"/>
        <v>602537.61600000004</v>
      </c>
      <c r="G42" s="7">
        <f t="shared" si="39"/>
        <v>851290.23599999992</v>
      </c>
      <c r="H42" s="19"/>
      <c r="K42" s="22"/>
      <c r="L42" s="24"/>
      <c r="M42" s="22"/>
      <c r="N42" s="22"/>
    </row>
  </sheetData>
  <pageMargins left="0" right="0" top="0.74803149606299213" bottom="0.74803149606299213" header="0.31496062992125984" footer="0.31496062992125984"/>
  <pageSetup paperSize="8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="85" zoomScaleNormal="85" workbookViewId="0">
      <selection activeCell="D2" sqref="D2"/>
    </sheetView>
  </sheetViews>
  <sheetFormatPr defaultRowHeight="15" x14ac:dyDescent="0.25"/>
  <cols>
    <col min="1" max="1" width="3.5703125" customWidth="1"/>
    <col min="2" max="2" width="24.140625" customWidth="1"/>
    <col min="3" max="3" width="8.7109375" bestFit="1" customWidth="1"/>
    <col min="4" max="4" width="10.85546875" bestFit="1" customWidth="1"/>
    <col min="5" max="5" width="11.140625" bestFit="1" customWidth="1"/>
    <col min="6" max="6" width="10.85546875" bestFit="1" customWidth="1"/>
    <col min="7" max="7" width="13" customWidth="1"/>
    <col min="8" max="8" width="11.28515625" customWidth="1"/>
    <col min="9" max="9" width="11.140625" customWidth="1"/>
    <col min="10" max="10" width="11.140625" bestFit="1" customWidth="1"/>
    <col min="11" max="11" width="12.28515625" bestFit="1" customWidth="1"/>
    <col min="12" max="12" width="11.140625" bestFit="1" customWidth="1"/>
  </cols>
  <sheetData>
    <row r="1" spans="1:12" ht="73.5" customHeight="1" x14ac:dyDescent="0.25">
      <c r="A1" t="s">
        <v>90</v>
      </c>
      <c r="B1" s="28" t="s">
        <v>7</v>
      </c>
      <c r="C1" s="36" t="s">
        <v>5</v>
      </c>
      <c r="D1" s="36" t="s">
        <v>4</v>
      </c>
      <c r="E1" s="36" t="s">
        <v>3</v>
      </c>
      <c r="F1" s="36" t="s">
        <v>2</v>
      </c>
      <c r="G1" s="36" t="s">
        <v>92</v>
      </c>
      <c r="H1" s="36" t="s">
        <v>9</v>
      </c>
      <c r="I1" s="36" t="s">
        <v>1</v>
      </c>
      <c r="J1" s="36" t="s">
        <v>8</v>
      </c>
      <c r="K1" s="36" t="s">
        <v>94</v>
      </c>
    </row>
    <row r="2" spans="1:12" x14ac:dyDescent="0.25">
      <c r="A2" s="30">
        <v>1</v>
      </c>
      <c r="B2" s="27" t="s">
        <v>51</v>
      </c>
      <c r="C2" s="31">
        <f>'Андерсен 2020'!C5</f>
        <v>1278.3</v>
      </c>
      <c r="D2" s="32">
        <f>'Андерсен 2020'!C6</f>
        <v>92037.599999999991</v>
      </c>
      <c r="E2" s="32">
        <f>'Андерсен 2020'!C7</f>
        <v>164287.11600000001</v>
      </c>
      <c r="F2" s="32">
        <f>'Андерсен 2020'!C8</f>
        <v>93724.956000000006</v>
      </c>
      <c r="G2" s="32">
        <f>'Андерсен 2020'!C9</f>
        <v>62892.36</v>
      </c>
      <c r="H2" s="32">
        <f>'Андерсен 2020'!C10</f>
        <v>165360.88799999998</v>
      </c>
      <c r="I2" s="32">
        <f>'Андерсен 2020'!C11</f>
        <v>5062.0680000000002</v>
      </c>
      <c r="J2" s="32">
        <f>'Андерсен 2020'!C12</f>
        <v>175638.41999999998</v>
      </c>
      <c r="K2" s="33">
        <f>'Андерсен 2020'!C13</f>
        <v>759003.40799999982</v>
      </c>
      <c r="L2" s="1"/>
    </row>
    <row r="3" spans="1:12" x14ac:dyDescent="0.25">
      <c r="A3" s="30">
        <v>2</v>
      </c>
      <c r="B3" s="27" t="s">
        <v>52</v>
      </c>
      <c r="C3" s="26">
        <f>'Андерсен 2020'!C34</f>
        <v>3083.3</v>
      </c>
      <c r="D3" s="34">
        <f>'Андерсен 2020'!$C35</f>
        <v>80659.127999999997</v>
      </c>
      <c r="E3" s="34">
        <f>'Андерсен 2020'!$C36</f>
        <v>259367.196</v>
      </c>
      <c r="F3" s="34">
        <f>'Андерсен 2020'!$C37</f>
        <v>170198.16</v>
      </c>
      <c r="G3" s="34">
        <f>'Андерсен 2020'!$C38</f>
        <v>78439.152000000002</v>
      </c>
      <c r="H3" s="34">
        <f>'Андерсен 2020'!$C39</f>
        <v>169828.16399999999</v>
      </c>
      <c r="I3" s="34">
        <f>'Андерсен 2020'!$C40</f>
        <v>7399.920000000001</v>
      </c>
      <c r="J3" s="34">
        <f>'Андерсен 2020'!$C41</f>
        <v>203127.80400000003</v>
      </c>
      <c r="K3" s="35">
        <f>'Андерсен 2020'!$C42</f>
        <v>969019.52400000009</v>
      </c>
      <c r="L3" s="1"/>
    </row>
    <row r="4" spans="1:12" x14ac:dyDescent="0.25">
      <c r="A4" s="30">
        <v>3</v>
      </c>
      <c r="B4" s="27" t="s">
        <v>53</v>
      </c>
      <c r="C4" s="26">
        <f>'Андерсен 2020'!D34</f>
        <v>3089.9</v>
      </c>
      <c r="D4" s="34">
        <f>'Андерсен 2020'!$D35</f>
        <v>80831.783999999985</v>
      </c>
      <c r="E4" s="34">
        <f>'Андерсен 2020'!$D36</f>
        <v>259922.38800000001</v>
      </c>
      <c r="F4" s="34">
        <f>'Андерсен 2020'!$D37</f>
        <v>170562.47999999998</v>
      </c>
      <c r="G4" s="34">
        <f>'Андерсен 2020'!$D38</f>
        <v>78607.056000000011</v>
      </c>
      <c r="H4" s="34">
        <f>'Андерсен 2020'!$D39</f>
        <v>170191.69199999998</v>
      </c>
      <c r="I4" s="34">
        <f>'Андерсен 2020'!$D40</f>
        <v>7415.76</v>
      </c>
      <c r="J4" s="34">
        <f>'Андерсен 2020'!$D41</f>
        <v>203562.61199999999</v>
      </c>
      <c r="K4" s="35">
        <f>'Андерсен 2020'!$D42</f>
        <v>971093.77199999988</v>
      </c>
      <c r="L4" s="1"/>
    </row>
    <row r="5" spans="1:12" x14ac:dyDescent="0.25">
      <c r="A5" s="30">
        <v>9</v>
      </c>
      <c r="B5" s="27" t="s">
        <v>54</v>
      </c>
      <c r="C5" s="26">
        <f>'Андерсен 2020'!D5</f>
        <v>711.3</v>
      </c>
      <c r="D5" s="34">
        <f>'Андерсен 2020'!$D6</f>
        <v>51213.599999999991</v>
      </c>
      <c r="E5" s="34">
        <f>'Андерсен 2020'!$D7</f>
        <v>91416.275999999998</v>
      </c>
      <c r="F5" s="34">
        <f>'Андерсен 2020'!$D8</f>
        <v>52152.515999999996</v>
      </c>
      <c r="G5" s="34">
        <f>'Андерсен 2020'!$D9</f>
        <v>34995.959999999992</v>
      </c>
      <c r="H5" s="34">
        <f>'Андерсен 2020'!$D10</f>
        <v>95001.228000000003</v>
      </c>
      <c r="I5" s="34">
        <f>'Андерсен 2020'!$D11</f>
        <v>2816.7479999999996</v>
      </c>
      <c r="J5" s="34">
        <f>'Андерсен 2020'!$D12</f>
        <v>91074.851999999999</v>
      </c>
      <c r="K5" s="35">
        <f>'Андерсен 2020'!$D13</f>
        <v>418671.18</v>
      </c>
      <c r="L5" s="1"/>
    </row>
    <row r="6" spans="1:12" x14ac:dyDescent="0.25">
      <c r="A6" s="30">
        <v>10</v>
      </c>
      <c r="B6" s="27" t="s">
        <v>55</v>
      </c>
      <c r="C6" s="26">
        <f>'Андерсен 2020'!E34</f>
        <v>2122.6</v>
      </c>
      <c r="D6" s="34">
        <f>'Андерсен 2020'!$E35</f>
        <v>55527.215999999986</v>
      </c>
      <c r="E6" s="34">
        <f>'Андерсен 2020'!$E36</f>
        <v>178553.11199999999</v>
      </c>
      <c r="F6" s="34">
        <f>'Андерсен 2020'!$E37</f>
        <v>117167.51999999999</v>
      </c>
      <c r="G6" s="34">
        <f>'Андерсен 2020'!$E38</f>
        <v>53998.944000000003</v>
      </c>
      <c r="H6" s="34">
        <f>'Андерсен 2020'!$E39</f>
        <v>116912.80799999999</v>
      </c>
      <c r="I6" s="34">
        <f>'Андерсен 2020'!$E40</f>
        <v>5094.24</v>
      </c>
      <c r="J6" s="34">
        <f>'Андерсен 2020'!$E41</f>
        <v>139836.88800000001</v>
      </c>
      <c r="K6" s="35">
        <f>'Андерсен 2020'!$E42</f>
        <v>667090.728</v>
      </c>
      <c r="L6" s="1"/>
    </row>
    <row r="7" spans="1:12" x14ac:dyDescent="0.25">
      <c r="A7" s="30">
        <v>11</v>
      </c>
      <c r="B7" s="27" t="s">
        <v>56</v>
      </c>
      <c r="C7" s="26">
        <f>'Андерсен 2020'!F34</f>
        <v>1917.2</v>
      </c>
      <c r="D7" s="34">
        <f>'Андерсен 2020'!$F35</f>
        <v>50153.95199999999</v>
      </c>
      <c r="E7" s="34">
        <f>'Андерсен 2020'!$F36</f>
        <v>161274.864</v>
      </c>
      <c r="F7" s="34">
        <f>'Андерсен 2020'!$F37</f>
        <v>105829.43999999999</v>
      </c>
      <c r="G7" s="34">
        <f>'Андерсен 2020'!$F38</f>
        <v>48773.568000000007</v>
      </c>
      <c r="H7" s="34">
        <f>'Андерсен 2020'!$F39</f>
        <v>105599.376</v>
      </c>
      <c r="I7" s="34">
        <f>'Андерсен 2020'!$F40</f>
        <v>4601.2800000000007</v>
      </c>
      <c r="J7" s="34">
        <f>'Андерсен 2020'!$F41</f>
        <v>126305.136</v>
      </c>
      <c r="K7" s="35">
        <f>'Андерсен 2020'!$F42</f>
        <v>602537.61600000004</v>
      </c>
      <c r="L7" s="1"/>
    </row>
    <row r="8" spans="1:12" x14ac:dyDescent="0.25">
      <c r="A8" s="30">
        <v>28</v>
      </c>
      <c r="B8" s="27" t="s">
        <v>57</v>
      </c>
      <c r="C8" s="26">
        <f>'Андерсен 2020'!H5</f>
        <v>1923.3</v>
      </c>
      <c r="D8" s="34">
        <f>'Андерсен 2020'!$H6</f>
        <v>138477.59999999998</v>
      </c>
      <c r="E8" s="34">
        <f>'Андерсен 2020'!$H7</f>
        <v>247182.516</v>
      </c>
      <c r="F8" s="34">
        <f>'Андерсен 2020'!$H8</f>
        <v>141016.35600000003</v>
      </c>
      <c r="G8" s="34">
        <f>'Андерсен 2020'!$H9</f>
        <v>94626.359999999986</v>
      </c>
      <c r="H8" s="34">
        <f>'Андерсен 2020'!$H10</f>
        <v>256875.94800000003</v>
      </c>
      <c r="I8" s="34">
        <f>'Андерсен 2020'!$H11</f>
        <v>7616.268</v>
      </c>
      <c r="J8" s="34">
        <f>'Андерсен 2020'!$H12</f>
        <v>246259.33199999999</v>
      </c>
      <c r="K8" s="35">
        <f>'Андерсен 2020'!$H13</f>
        <v>1132054.3800000001</v>
      </c>
      <c r="L8" s="1"/>
    </row>
    <row r="9" spans="1:12" x14ac:dyDescent="0.25">
      <c r="A9" s="30">
        <v>29</v>
      </c>
      <c r="B9" s="27" t="s">
        <v>58</v>
      </c>
      <c r="C9" s="26">
        <f>'Андерсен 2020'!G34</f>
        <v>2708.7</v>
      </c>
      <c r="D9" s="34">
        <f>'Андерсен 2020'!$G35</f>
        <v>70859.591999999975</v>
      </c>
      <c r="E9" s="34">
        <f>'Андерсен 2020'!$G36</f>
        <v>227855.84399999998</v>
      </c>
      <c r="F9" s="34">
        <f>'Андерсен 2020'!$G37</f>
        <v>149520.24</v>
      </c>
      <c r="G9" s="34">
        <f>'Андерсен 2020'!$G38</f>
        <v>68909.327999999994</v>
      </c>
      <c r="H9" s="34">
        <f>'Андерсен 2020'!$G39</f>
        <v>149195.196</v>
      </c>
      <c r="I9" s="34">
        <f>'Андерсен 2020'!$G40</f>
        <v>6500.88</v>
      </c>
      <c r="J9" s="34">
        <f>'Андерсен 2020'!$G41</f>
        <v>178449.15599999999</v>
      </c>
      <c r="K9" s="35">
        <f>'Андерсен 2020'!$G42</f>
        <v>851290.23599999992</v>
      </c>
      <c r="L9" s="1"/>
    </row>
    <row r="10" spans="1:12" x14ac:dyDescent="0.25">
      <c r="A10" s="30">
        <v>30</v>
      </c>
      <c r="B10" s="27" t="s">
        <v>59</v>
      </c>
      <c r="C10" s="26">
        <f>'Андерсен 2020'!I5</f>
        <v>708.6</v>
      </c>
      <c r="D10" s="34">
        <f>'Андерсен 2020'!$I6</f>
        <v>51019.200000000004</v>
      </c>
      <c r="E10" s="34">
        <f>'Андерсен 2020'!$I7</f>
        <v>91069.272000000012</v>
      </c>
      <c r="F10" s="34">
        <f>'Андерсен 2020'!$I8</f>
        <v>51954.552000000003</v>
      </c>
      <c r="G10" s="34">
        <f>'Андерсен 2020'!$I9</f>
        <v>34863.119999999995</v>
      </c>
      <c r="H10" s="34">
        <f>'Андерсен 2020'!$I10</f>
        <v>94640.616000000009</v>
      </c>
      <c r="I10" s="34">
        <f>'Андерсен 2020'!$I11</f>
        <v>2806.0560000000005</v>
      </c>
      <c r="J10" s="34">
        <f>'Андерсен 2020'!$I12</f>
        <v>90729.144</v>
      </c>
      <c r="K10" s="35">
        <f>'Андерсен 2020'!$I13</f>
        <v>417081.95999999996</v>
      </c>
      <c r="L10" s="1"/>
    </row>
    <row r="11" spans="1:12" x14ac:dyDescent="0.25">
      <c r="A11" s="30">
        <v>4</v>
      </c>
      <c r="B11" s="27" t="s">
        <v>60</v>
      </c>
      <c r="C11" s="26">
        <f>'Андерсен 2020'!C20</f>
        <v>3085.5</v>
      </c>
      <c r="D11" s="34">
        <f>'Андерсен 2020'!$C21</f>
        <v>80716.679999999993</v>
      </c>
      <c r="E11" s="34">
        <f>'Андерсен 2020'!$C22</f>
        <v>259552.26</v>
      </c>
      <c r="F11" s="34">
        <f>'Андерсен 2020'!$C23</f>
        <v>170319.59999999998</v>
      </c>
      <c r="G11" s="34">
        <f>'Андерсен 2020'!$C24</f>
        <v>78495.12</v>
      </c>
      <c r="H11" s="34">
        <f>'Андерсен 2020'!$C25</f>
        <v>169949.34</v>
      </c>
      <c r="I11" s="34">
        <f>'Андерсен 2020'!$C26</f>
        <v>7405.2000000000007</v>
      </c>
      <c r="J11" s="34">
        <f>'Андерсен 2020'!$C27</f>
        <v>203272.74</v>
      </c>
      <c r="K11" s="35">
        <f>'Андерсен 2020'!$C28</f>
        <v>969710.93999999983</v>
      </c>
      <c r="L11" s="1"/>
    </row>
    <row r="12" spans="1:12" x14ac:dyDescent="0.25">
      <c r="A12" s="30">
        <v>5</v>
      </c>
      <c r="B12" s="27" t="s">
        <v>61</v>
      </c>
      <c r="C12" s="26">
        <f>'Андерсен 2020'!D20</f>
        <v>3076.6</v>
      </c>
      <c r="D12" s="34">
        <f>'Андерсен 2020'!$D21</f>
        <v>80483.856</v>
      </c>
      <c r="E12" s="34">
        <f>'Андерсен 2020'!$D22</f>
        <v>258803.592</v>
      </c>
      <c r="F12" s="34">
        <f>'Андерсен 2020'!$D23</f>
        <v>169828.31999999998</v>
      </c>
      <c r="G12" s="34">
        <f>'Андерсен 2020'!$D24</f>
        <v>78268.703999999998</v>
      </c>
      <c r="H12" s="34">
        <f>'Андерсен 2020'!$D25</f>
        <v>169459.128</v>
      </c>
      <c r="I12" s="34">
        <f>'Андерсен 2020'!$D26</f>
        <v>7383.84</v>
      </c>
      <c r="J12" s="34">
        <f>'Андерсен 2020'!$D27</f>
        <v>202686.408</v>
      </c>
      <c r="K12" s="35">
        <f>'Андерсен 2020'!$D28</f>
        <v>966913.848</v>
      </c>
      <c r="L12" s="1"/>
    </row>
    <row r="13" spans="1:12" x14ac:dyDescent="0.25">
      <c r="A13" s="30">
        <v>7</v>
      </c>
      <c r="B13" s="27" t="s">
        <v>62</v>
      </c>
      <c r="C13" s="26">
        <f>'Андерсен 2020'!$E20</f>
        <v>2116.9</v>
      </c>
      <c r="D13" s="34">
        <f>'Андерсен 2020'!$E21</f>
        <v>55378.103999999992</v>
      </c>
      <c r="E13" s="34">
        <f>'Андерсен 2020'!$E22</f>
        <v>178073.62800000003</v>
      </c>
      <c r="F13" s="34">
        <f>'Андерсен 2020'!$E23</f>
        <v>116852.88</v>
      </c>
      <c r="G13" s="34">
        <f>'Андерсен 2020'!$E24</f>
        <v>53853.936000000002</v>
      </c>
      <c r="H13" s="34">
        <f>'Андерсен 2020'!$E25</f>
        <v>116598.852</v>
      </c>
      <c r="I13" s="34">
        <f>'Андерсен 2020'!$E26</f>
        <v>5080.5600000000004</v>
      </c>
      <c r="J13" s="34">
        <f>'Андерсен 2020'!$E27</f>
        <v>139461.372</v>
      </c>
      <c r="K13" s="35">
        <f>'Андерсен 2020'!$E28</f>
        <v>665299.33200000005</v>
      </c>
      <c r="L13" s="1"/>
    </row>
    <row r="14" spans="1:12" x14ac:dyDescent="0.25">
      <c r="A14" s="30">
        <v>8</v>
      </c>
      <c r="B14" s="27" t="s">
        <v>63</v>
      </c>
      <c r="C14" s="26">
        <f>'Андерсен 2020'!$F20</f>
        <v>1999.2</v>
      </c>
      <c r="D14" s="34">
        <f>'Андерсен 2020'!$F21</f>
        <v>52299.071999999993</v>
      </c>
      <c r="E14" s="34">
        <f>'Андерсен 2020'!$F22</f>
        <v>168172.704</v>
      </c>
      <c r="F14" s="34">
        <f>'Андерсен 2020'!$F23</f>
        <v>110355.84</v>
      </c>
      <c r="G14" s="34">
        <f>'Андерсен 2020'!$F24</f>
        <v>50859.648000000001</v>
      </c>
      <c r="H14" s="34">
        <f>'Андерсен 2020'!$F25</f>
        <v>110115.93599999999</v>
      </c>
      <c r="I14" s="34">
        <f>'Андерсен 2020'!$F26</f>
        <v>4798.08</v>
      </c>
      <c r="J14" s="34">
        <f>'Андерсен 2020'!$F27</f>
        <v>131707.296</v>
      </c>
      <c r="K14" s="35">
        <f>'Андерсен 2020'!$F28</f>
        <v>628308.576</v>
      </c>
      <c r="L14" s="1"/>
    </row>
    <row r="15" spans="1:12" x14ac:dyDescent="0.25">
      <c r="A15" s="30">
        <v>12</v>
      </c>
      <c r="B15" s="27" t="s">
        <v>64</v>
      </c>
      <c r="C15" s="26">
        <f>'Андерсен 2020'!$G20</f>
        <v>1989.4</v>
      </c>
      <c r="D15" s="34">
        <f>'Андерсен 2020'!$G21</f>
        <v>52042.703999999998</v>
      </c>
      <c r="E15" s="34">
        <f>'Андерсен 2020'!$G22</f>
        <v>167348.32799999998</v>
      </c>
      <c r="F15" s="34">
        <f>'Андерсен 2020'!$G23</f>
        <v>109814.88</v>
      </c>
      <c r="G15" s="34">
        <f>'Андерсен 2020'!$G24</f>
        <v>50610.336000000003</v>
      </c>
      <c r="H15" s="34">
        <f>'Андерсен 2020'!$G25</f>
        <v>109576.152</v>
      </c>
      <c r="I15" s="34">
        <f>'Андерсен 2020'!$G26</f>
        <v>4774.5600000000004</v>
      </c>
      <c r="J15" s="34">
        <f>'Андерсен 2020'!$G27</f>
        <v>131061.67200000001</v>
      </c>
      <c r="K15" s="35">
        <f>'Андерсен 2020'!$G28</f>
        <v>625228.63199999998</v>
      </c>
      <c r="L15" s="1"/>
    </row>
    <row r="16" spans="1:12" x14ac:dyDescent="0.25">
      <c r="A16" s="30">
        <v>13</v>
      </c>
      <c r="B16" s="27" t="s">
        <v>77</v>
      </c>
      <c r="C16" s="26">
        <f>'Андерсен 2020'!$H20</f>
        <v>1907.7</v>
      </c>
      <c r="D16" s="34">
        <f>'Андерсен 2020'!$H21</f>
        <v>49905.431999999986</v>
      </c>
      <c r="E16" s="34">
        <f>'Андерсен 2020'!$H22</f>
        <v>160475.72400000002</v>
      </c>
      <c r="F16" s="34">
        <f>'Андерсен 2020'!$H23</f>
        <v>105305.04000000001</v>
      </c>
      <c r="G16" s="34">
        <f>'Андерсен 2020'!$H24</f>
        <v>48531.888000000006</v>
      </c>
      <c r="H16" s="34">
        <f>'Андерсен 2020'!$H25</f>
        <v>105076.11600000001</v>
      </c>
      <c r="I16" s="34">
        <f>'Андерсен 2020'!$H26</f>
        <v>4578.4800000000005</v>
      </c>
      <c r="J16" s="34">
        <f>'Андерсен 2020'!$H27</f>
        <v>125679.27600000001</v>
      </c>
      <c r="K16" s="35">
        <f>'Андерсен 2020'!$H28</f>
        <v>599551.95600000001</v>
      </c>
      <c r="L16" s="1"/>
    </row>
    <row r="17" spans="1:12" x14ac:dyDescent="0.25">
      <c r="A17" s="30">
        <v>14</v>
      </c>
      <c r="B17" s="27" t="s">
        <v>78</v>
      </c>
      <c r="C17" s="26">
        <f>'Андерсен 2020'!$I20</f>
        <v>2652.1</v>
      </c>
      <c r="D17" s="34">
        <f>'Андерсен 2020'!$I21</f>
        <v>69378.935999999987</v>
      </c>
      <c r="E17" s="34">
        <f>'Андерсен 2020'!$I22</f>
        <v>223094.65199999997</v>
      </c>
      <c r="F17" s="34">
        <f>'Андерсен 2020'!$I23</f>
        <v>146395.91999999998</v>
      </c>
      <c r="G17" s="34">
        <f>'Андерсен 2020'!$I24</f>
        <v>67469.423999999999</v>
      </c>
      <c r="H17" s="34">
        <f>'Андерсен 2020'!$I25</f>
        <v>146077.66800000001</v>
      </c>
      <c r="I17" s="34">
        <f>'Андерсен 2020'!$I26</f>
        <v>6365.0399999999991</v>
      </c>
      <c r="J17" s="34">
        <f>'Андерсен 2020'!$I27</f>
        <v>174720.348</v>
      </c>
      <c r="K17" s="35">
        <f>'Андерсен 2020'!$I28</f>
        <v>833501.98800000001</v>
      </c>
      <c r="L17" s="1"/>
    </row>
    <row r="18" spans="1:12" x14ac:dyDescent="0.25">
      <c r="A18" s="30">
        <v>15</v>
      </c>
      <c r="B18" s="27" t="s">
        <v>79</v>
      </c>
      <c r="C18" s="26">
        <f>'Андерсен 2020'!$J20</f>
        <v>2549.4</v>
      </c>
      <c r="D18" s="34">
        <f>'Андерсен 2020'!$J21</f>
        <v>66692.303999999989</v>
      </c>
      <c r="E18" s="34">
        <f>'Андерсен 2020'!$J22</f>
        <v>214455.52800000002</v>
      </c>
      <c r="F18" s="34">
        <f>'Андерсен 2020'!$J23</f>
        <v>140726.88</v>
      </c>
      <c r="G18" s="34">
        <f>'Андерсен 2020'!$J24</f>
        <v>64856.736000000004</v>
      </c>
      <c r="H18" s="34">
        <f>'Андерсен 2020'!$J25</f>
        <v>140420.95199999999</v>
      </c>
      <c r="I18" s="34">
        <f>'Андерсен 2020'!$J26</f>
        <v>6118.56</v>
      </c>
      <c r="J18" s="34">
        <f>'Андерсен 2020'!$J27</f>
        <v>167954.47200000001</v>
      </c>
      <c r="K18" s="35">
        <f>'Андерсен 2020'!$J28</f>
        <v>801225.43200000003</v>
      </c>
      <c r="L18" s="1"/>
    </row>
    <row r="19" spans="1:12" x14ac:dyDescent="0.25">
      <c r="A19" s="30">
        <v>16</v>
      </c>
      <c r="B19" s="27" t="s">
        <v>65</v>
      </c>
      <c r="C19" s="26">
        <f>'Андерсен 2020'!$K20</f>
        <v>1331.7</v>
      </c>
      <c r="D19" s="34">
        <f>'Андерсен 2020'!$K21</f>
        <v>34837.271999999997</v>
      </c>
      <c r="E19" s="34">
        <f>'Андерсен 2020'!$K22</f>
        <v>112022.60400000001</v>
      </c>
      <c r="F19" s="34">
        <f>'Андерсен 2020'!$K23</f>
        <v>73509.84</v>
      </c>
      <c r="G19" s="34">
        <f>'Андерсен 2020'!$K24</f>
        <v>33878.448000000004</v>
      </c>
      <c r="H19" s="34">
        <f>'Андерсен 2020'!$K25</f>
        <v>73350.035999999993</v>
      </c>
      <c r="I19" s="34">
        <f>'Андерсен 2020'!$K26</f>
        <v>3196.0800000000004</v>
      </c>
      <c r="J19" s="34">
        <f>'Андерсен 2020'!$K27</f>
        <v>87732.396000000008</v>
      </c>
      <c r="K19" s="35">
        <f>'Андерсен 2020'!$K28</f>
        <v>418526.67599999998</v>
      </c>
      <c r="L19" s="1"/>
    </row>
    <row r="20" spans="1:12" x14ac:dyDescent="0.25">
      <c r="A20" s="30">
        <v>17</v>
      </c>
      <c r="B20" s="27" t="s">
        <v>66</v>
      </c>
      <c r="C20" s="26">
        <f>'Андерсен 2020'!$E5</f>
        <v>1331.3</v>
      </c>
      <c r="D20" s="34">
        <f>'Андерсен 2020'!$E6</f>
        <v>33748.454999999994</v>
      </c>
      <c r="E20" s="34">
        <f>'Андерсен 2020'!$E7</f>
        <v>130920.042</v>
      </c>
      <c r="F20" s="34">
        <f>'Андерсен 2020'!$E8</f>
        <v>62125.114499999996</v>
      </c>
      <c r="G20" s="34">
        <f>'Андерсен 2020'!$E9</f>
        <v>32849.827500000007</v>
      </c>
      <c r="H20" s="34">
        <f>'Андерсен 2020'!$E10</f>
        <v>122472.94349999998</v>
      </c>
      <c r="I20" s="34">
        <f>'Андерсен 2020'!$E11</f>
        <v>4253.5034999999998</v>
      </c>
      <c r="J20" s="34">
        <f>'Андерсен 2020'!$E12</f>
        <v>112867.614</v>
      </c>
      <c r="K20" s="35">
        <f>'Андерсен 2020'!$E13</f>
        <v>499237.5</v>
      </c>
      <c r="L20" s="1"/>
    </row>
    <row r="21" spans="1:12" x14ac:dyDescent="0.25">
      <c r="A21" s="30">
        <v>26</v>
      </c>
      <c r="B21" s="27" t="s">
        <v>80</v>
      </c>
      <c r="C21" s="26">
        <f>'Андерсен 2020'!$L20</f>
        <v>2326.9</v>
      </c>
      <c r="D21" s="34">
        <f>'Андерсен 2020'!$L21</f>
        <v>60871.703999999998</v>
      </c>
      <c r="E21" s="34">
        <f>'Андерсен 2020'!$L22</f>
        <v>195738.82799999998</v>
      </c>
      <c r="F21" s="34">
        <f>'Андерсен 2020'!$L23</f>
        <v>128444.88</v>
      </c>
      <c r="G21" s="34">
        <f>'Андерсен 2020'!$L24</f>
        <v>59196.336000000003</v>
      </c>
      <c r="H21" s="34">
        <f>'Андерсен 2020'!$L25</f>
        <v>128165.652</v>
      </c>
      <c r="I21" s="34">
        <f>'Андерсен 2020'!$L26</f>
        <v>5584.56</v>
      </c>
      <c r="J21" s="34">
        <f>'Андерсен 2020'!$L27</f>
        <v>153296.17200000002</v>
      </c>
      <c r="K21" s="35">
        <f>'Андерсен 2020'!$L28</f>
        <v>731298.1320000001</v>
      </c>
      <c r="L21" s="1"/>
    </row>
    <row r="22" spans="1:12" x14ac:dyDescent="0.25">
      <c r="A22" s="30">
        <v>27</v>
      </c>
      <c r="B22" s="27" t="s">
        <v>67</v>
      </c>
      <c r="C22" s="26">
        <f>'Андерсен 2020'!$M20</f>
        <v>2354.6</v>
      </c>
      <c r="D22" s="34">
        <f>'Андерсен 2020'!$M21</f>
        <v>61596.335999999996</v>
      </c>
      <c r="E22" s="34">
        <f>'Андерсен 2020'!$M22</f>
        <v>198068.95199999999</v>
      </c>
      <c r="F22" s="34">
        <f>'Андерсен 2020'!$M23</f>
        <v>129973.91999999998</v>
      </c>
      <c r="G22" s="34">
        <f>'Андерсен 2020'!$M24</f>
        <v>59901.024000000005</v>
      </c>
      <c r="H22" s="34">
        <f>'Андерсен 2020'!$M25</f>
        <v>129691.36799999999</v>
      </c>
      <c r="I22" s="34">
        <f>'Андерсен 2020'!$M26</f>
        <v>5651.04</v>
      </c>
      <c r="J22" s="34">
        <f>'Андерсен 2020'!$M27</f>
        <v>155121.04800000001</v>
      </c>
      <c r="K22" s="35">
        <f>'Андерсен 2020'!$M28</f>
        <v>740003.68800000008</v>
      </c>
      <c r="L22" s="1"/>
    </row>
    <row r="23" spans="1:12" x14ac:dyDescent="0.25">
      <c r="A23" s="30">
        <v>31</v>
      </c>
      <c r="B23" s="27" t="s">
        <v>68</v>
      </c>
      <c r="C23" s="26">
        <f>'Андерсен 2020'!$N20</f>
        <v>706.4</v>
      </c>
      <c r="D23" s="34">
        <f>'Андерсен 2020'!$N21</f>
        <v>18479.423999999999</v>
      </c>
      <c r="E23" s="34">
        <f>'Андерсен 2020'!$N22</f>
        <v>59422.367999999995</v>
      </c>
      <c r="F23" s="34">
        <f>'Андерсен 2020'!$N23</f>
        <v>38993.279999999999</v>
      </c>
      <c r="G23" s="34">
        <f>'Андерсен 2020'!$N24</f>
        <v>17970.815999999999</v>
      </c>
      <c r="H23" s="34">
        <f>'Андерсен 2020'!$N25</f>
        <v>38908.511999999995</v>
      </c>
      <c r="I23" s="34">
        <f>'Андерсен 2020'!$N26</f>
        <v>1695.3600000000001</v>
      </c>
      <c r="J23" s="34">
        <f>'Андерсен 2020'!$N27</f>
        <v>46537.631999999998</v>
      </c>
      <c r="K23" s="35">
        <f>'Андерсен 2020'!$N28</f>
        <v>222007.39199999993</v>
      </c>
      <c r="L23" s="1"/>
    </row>
    <row r="24" spans="1:12" x14ac:dyDescent="0.25">
      <c r="A24" s="30">
        <v>32</v>
      </c>
      <c r="B24" s="27" t="s">
        <v>69</v>
      </c>
      <c r="C24" s="26">
        <f>'Андерсен 2020'!$F5</f>
        <v>1004.9</v>
      </c>
      <c r="D24" s="34">
        <f>'Андерсен 2020'!$F6</f>
        <v>72352.799999999988</v>
      </c>
      <c r="E24" s="34">
        <f>'Андерсен 2020'!$F7</f>
        <v>129149.74800000002</v>
      </c>
      <c r="F24" s="34">
        <f>'Андерсен 2020'!$F8</f>
        <v>73679.268000000011</v>
      </c>
      <c r="G24" s="34">
        <f>'Андерсен 2020'!$F9</f>
        <v>49441.079999999987</v>
      </c>
      <c r="H24" s="34">
        <f>'Андерсен 2020'!$F10</f>
        <v>134214.44400000002</v>
      </c>
      <c r="I24" s="34">
        <f>'Андерсен 2020'!$F11</f>
        <v>3979.4040000000005</v>
      </c>
      <c r="J24" s="34">
        <f>'Андерсен 2020'!$F12</f>
        <v>128667.39599999999</v>
      </c>
      <c r="K24" s="35">
        <f>'Андерсен 2020'!$F13</f>
        <v>591484.1399999999</v>
      </c>
      <c r="L24" s="1"/>
    </row>
    <row r="25" spans="1:12" x14ac:dyDescent="0.25">
      <c r="A25" s="30">
        <v>33</v>
      </c>
      <c r="B25" s="27" t="s">
        <v>70</v>
      </c>
      <c r="C25" s="26">
        <f>'Андерсен 2020'!$G5</f>
        <v>1007.3</v>
      </c>
      <c r="D25" s="34">
        <f>'Андерсен 2020'!$G6</f>
        <v>72525.599999999991</v>
      </c>
      <c r="E25" s="34">
        <f>'Андерсен 2020'!$G7</f>
        <v>129458.19600000001</v>
      </c>
      <c r="F25" s="34">
        <f>'Андерсен 2020'!$G8</f>
        <v>73855.236000000004</v>
      </c>
      <c r="G25" s="34">
        <f>'Андерсен 2020'!$G9</f>
        <v>49559.159999999989</v>
      </c>
      <c r="H25" s="34">
        <f>'Андерсен 2020'!$G10</f>
        <v>134534.98800000001</v>
      </c>
      <c r="I25" s="34">
        <f>'Андерсен 2020'!$G11</f>
        <v>3988.9079999999999</v>
      </c>
      <c r="J25" s="34">
        <f>'Андерсен 2020'!$G12</f>
        <v>128974.692</v>
      </c>
      <c r="K25" s="35">
        <f>'Андерсен 2020'!$G13</f>
        <v>592896.78</v>
      </c>
      <c r="L25" s="1"/>
    </row>
    <row r="26" spans="1:12" x14ac:dyDescent="0.25">
      <c r="A26" s="30">
        <v>18</v>
      </c>
      <c r="B26" s="27" t="s">
        <v>71</v>
      </c>
      <c r="C26" s="26">
        <f>'Андерсен 2020'!$O20</f>
        <v>2868</v>
      </c>
      <c r="D26" s="34">
        <f>'Андерсен 2020'!$O21</f>
        <v>75026.87999999999</v>
      </c>
      <c r="E26" s="34">
        <f>'Андерсен 2020'!$O22</f>
        <v>241256.16</v>
      </c>
      <c r="F26" s="34">
        <f>'Андерсен 2020'!$O23</f>
        <v>158313.59999999998</v>
      </c>
      <c r="G26" s="34">
        <f>'Андерсен 2020'!$O24</f>
        <v>72961.919999999998</v>
      </c>
      <c r="H26" s="34">
        <f>'Андерсен 2020'!$O25</f>
        <v>157969.44</v>
      </c>
      <c r="I26" s="34">
        <f>'Андерсен 2020'!$O26</f>
        <v>6883.2000000000007</v>
      </c>
      <c r="J26" s="34">
        <f>'Андерсен 2020'!$O27</f>
        <v>188943.84</v>
      </c>
      <c r="K26" s="35">
        <f>'Андерсен 2020'!$O28</f>
        <v>901355.03999999992</v>
      </c>
      <c r="L26" s="1"/>
    </row>
    <row r="27" spans="1:12" x14ac:dyDescent="0.25">
      <c r="A27" s="30">
        <v>19</v>
      </c>
      <c r="B27" s="27" t="s">
        <v>72</v>
      </c>
      <c r="C27" s="26">
        <f>'Андерсен 2020'!$P20</f>
        <v>663.6</v>
      </c>
      <c r="D27" s="34">
        <f>'Андерсен 2020'!$P21</f>
        <v>17359.775999999998</v>
      </c>
      <c r="E27" s="34">
        <f>'Андерсен 2020'!$P22</f>
        <v>55822.032000000007</v>
      </c>
      <c r="F27" s="34">
        <f>'Андерсен 2020'!$P23</f>
        <v>36630.720000000001</v>
      </c>
      <c r="G27" s="34">
        <f>'Андерсен 2020'!$P24</f>
        <v>16881.984</v>
      </c>
      <c r="H27" s="34">
        <f>'Андерсен 2020'!$P25</f>
        <v>36551.088000000003</v>
      </c>
      <c r="I27" s="34">
        <f>'Андерсен 2020'!$P26</f>
        <v>1592.6399999999999</v>
      </c>
      <c r="J27" s="34">
        <f>'Андерсен 2020'!$P27</f>
        <v>43717.968000000001</v>
      </c>
      <c r="K27" s="35">
        <f>'Андерсен 2020'!$P28</f>
        <v>208556.20800000001</v>
      </c>
      <c r="L27" s="1"/>
    </row>
    <row r="28" spans="1:12" x14ac:dyDescent="0.25">
      <c r="A28" s="30">
        <v>20</v>
      </c>
      <c r="B28" s="27" t="s">
        <v>73</v>
      </c>
      <c r="C28" s="26">
        <f>'Андерсен 2020'!$Q20</f>
        <v>2763.9</v>
      </c>
      <c r="D28" s="34">
        <f>'Андерсен 2020'!$Q21</f>
        <v>72303.623999999996</v>
      </c>
      <c r="E28" s="34">
        <f>'Андерсен 2020'!$Q22</f>
        <v>232499.26799999998</v>
      </c>
      <c r="F28" s="34">
        <f>'Андерсен 2020'!$Q23</f>
        <v>152567.27999999997</v>
      </c>
      <c r="G28" s="34">
        <f>'Андерсен 2020'!$Q24</f>
        <v>70313.616000000009</v>
      </c>
      <c r="H28" s="34">
        <f>'Андерсен 2020'!$Q25</f>
        <v>152235.61199999999</v>
      </c>
      <c r="I28" s="34">
        <f>'Андерсен 2020'!$Q26</f>
        <v>6633.3600000000006</v>
      </c>
      <c r="J28" s="34">
        <f>'Андерсен 2020'!$Q27</f>
        <v>182085.73200000002</v>
      </c>
      <c r="K28" s="35">
        <f>'Андерсен 2020'!$Q28</f>
        <v>868638.49199999985</v>
      </c>
      <c r="L28" s="1"/>
    </row>
    <row r="29" spans="1:12" x14ac:dyDescent="0.25">
      <c r="A29" s="30">
        <v>21</v>
      </c>
      <c r="B29" s="27" t="s">
        <v>74</v>
      </c>
      <c r="C29" s="26">
        <f>'Андерсен 2020'!$R20</f>
        <v>2960.6</v>
      </c>
      <c r="D29" s="34">
        <f>'Андерсен 2020'!$R21</f>
        <v>77449.295999999988</v>
      </c>
      <c r="E29" s="34">
        <f>'Андерсен 2020'!$R22</f>
        <v>249045.67200000002</v>
      </c>
      <c r="F29" s="34">
        <f>'Андерсен 2020'!$R23</f>
        <v>163425.12</v>
      </c>
      <c r="G29" s="34">
        <f>'Андерсен 2020'!$R24</f>
        <v>75317.66399999999</v>
      </c>
      <c r="H29" s="34">
        <f>'Андерсен 2020'!$R25</f>
        <v>163069.848</v>
      </c>
      <c r="I29" s="34">
        <f>'Андерсен 2020'!$R26</f>
        <v>7105.4400000000005</v>
      </c>
      <c r="J29" s="34">
        <f>'Андерсен 2020'!$R27</f>
        <v>195044.32799999998</v>
      </c>
      <c r="K29" s="35">
        <f>'Андерсен 2020'!$R28</f>
        <v>930457.3679999999</v>
      </c>
      <c r="L29" s="1"/>
    </row>
    <row r="30" spans="1:12" x14ac:dyDescent="0.25">
      <c r="A30" s="30">
        <v>22</v>
      </c>
      <c r="B30" s="27" t="s">
        <v>75</v>
      </c>
      <c r="C30" s="26">
        <f>'Андерсен 2020'!$S20</f>
        <v>1327.4</v>
      </c>
      <c r="D30" s="34">
        <f>'Андерсен 2020'!$S21</f>
        <v>34724.784</v>
      </c>
      <c r="E30" s="34">
        <f>'Андерсен 2020'!$S22</f>
        <v>111660.88800000001</v>
      </c>
      <c r="F30" s="34">
        <f>'Андерсен 2020'!$S23</f>
        <v>73272.479999999996</v>
      </c>
      <c r="G30" s="34">
        <f>'Андерсен 2020'!$S24</f>
        <v>33769.056000000004</v>
      </c>
      <c r="H30" s="34">
        <f>'Андерсен 2020'!$S25</f>
        <v>73113.19200000001</v>
      </c>
      <c r="I30" s="34">
        <f>'Андерсен 2020'!$S26</f>
        <v>3185.76</v>
      </c>
      <c r="J30" s="34">
        <f>'Андерсен 2020'!$S27</f>
        <v>87449.112000000008</v>
      </c>
      <c r="K30" s="35">
        <f>'Андерсен 2020'!$S28</f>
        <v>417175.27200000006</v>
      </c>
      <c r="L30" s="1"/>
    </row>
    <row r="31" spans="1:12" x14ac:dyDescent="0.25">
      <c r="A31" s="30">
        <v>23</v>
      </c>
      <c r="B31" s="27" t="s">
        <v>76</v>
      </c>
      <c r="C31" s="26">
        <f>'Андерсен 2020'!$T20</f>
        <v>1702.4</v>
      </c>
      <c r="D31" s="34">
        <f>'Андерсен 2020'!$T21</f>
        <v>44534.783999999992</v>
      </c>
      <c r="E31" s="34">
        <f>'Андерсен 2020'!$T22</f>
        <v>143205.88800000001</v>
      </c>
      <c r="F31" s="34">
        <f>'Андерсен 2020'!$T23</f>
        <v>93972.479999999996</v>
      </c>
      <c r="G31" s="34">
        <f>'Андерсен 2020'!$T24</f>
        <v>43309.056000000004</v>
      </c>
      <c r="H31" s="34">
        <f>'Андерсен 2020'!$T25</f>
        <v>93768.19200000001</v>
      </c>
      <c r="I31" s="34">
        <f>'Андерсен 2020'!$T26</f>
        <v>4085.76</v>
      </c>
      <c r="J31" s="34">
        <f>'Андерсен 2020'!$T27</f>
        <v>112154.11200000002</v>
      </c>
      <c r="K31" s="35">
        <f>'Андерсен 2020'!$T28</f>
        <v>535030.27200000011</v>
      </c>
      <c r="L31" s="1"/>
    </row>
    <row r="32" spans="1:12" x14ac:dyDescent="0.25">
      <c r="A32" s="30">
        <v>24</v>
      </c>
      <c r="B32" s="27" t="s">
        <v>81</v>
      </c>
      <c r="C32" s="26">
        <f>'Андерсен 2020'!$U20</f>
        <v>2766.8</v>
      </c>
      <c r="D32" s="34">
        <f>'Андерсен 2020'!$U21</f>
        <v>72379.487999999998</v>
      </c>
      <c r="E32" s="34">
        <f>'Андерсен 2020'!$U22</f>
        <v>232743.21600000001</v>
      </c>
      <c r="F32" s="34">
        <f>'Андерсен 2020'!$U23</f>
        <v>152727.36000000002</v>
      </c>
      <c r="G32" s="34">
        <f>'Андерсен 2020'!$U24</f>
        <v>70387.392000000007</v>
      </c>
      <c r="H32" s="34">
        <f>'Андерсен 2020'!$U25</f>
        <v>152395.34400000001</v>
      </c>
      <c r="I32" s="34">
        <f>'Андерсен 2020'!$U26</f>
        <v>6640.32</v>
      </c>
      <c r="J32" s="34">
        <f>'Андерсен 2020'!$U27</f>
        <v>182276.78400000001</v>
      </c>
      <c r="K32" s="35">
        <f>'Андерсен 2020'!$U28</f>
        <v>869549.90399999998</v>
      </c>
      <c r="L32" s="1"/>
    </row>
    <row r="33" spans="1:12" x14ac:dyDescent="0.25">
      <c r="A33" s="30">
        <v>25</v>
      </c>
      <c r="B33" s="27" t="s">
        <v>82</v>
      </c>
      <c r="C33" s="26">
        <f>'Андерсен 2020'!$V20</f>
        <v>2758.6</v>
      </c>
      <c r="D33" s="34">
        <f>'Андерсен 2020'!$V21</f>
        <v>72164.975999999981</v>
      </c>
      <c r="E33" s="34">
        <f>'Андерсен 2020'!$V22</f>
        <v>232053.432</v>
      </c>
      <c r="F33" s="34">
        <f>'Андерсен 2020'!$V23</f>
        <v>152274.72</v>
      </c>
      <c r="G33" s="34">
        <f>'Андерсен 2020'!$V24</f>
        <v>70178.784</v>
      </c>
      <c r="H33" s="34">
        <f>'Андерсен 2020'!$V25</f>
        <v>151943.68799999997</v>
      </c>
      <c r="I33" s="34">
        <f>'Андерсен 2020'!$V26</f>
        <v>6620.64</v>
      </c>
      <c r="J33" s="34">
        <f>'Андерсен 2020'!$V27</f>
        <v>181736.568</v>
      </c>
      <c r="K33" s="35">
        <f>'Андерсен 2020'!$V28</f>
        <v>866972.80799999996</v>
      </c>
      <c r="L33" s="1"/>
    </row>
    <row r="34" spans="1:12" x14ac:dyDescent="0.25">
      <c r="A34" s="30">
        <v>34</v>
      </c>
      <c r="B34" s="27" t="s">
        <v>83</v>
      </c>
      <c r="C34" s="26">
        <f>'Андерсен 2020'!$W20</f>
        <v>1007.2</v>
      </c>
      <c r="D34" s="34">
        <f>'Андерсен 2020'!$W21</f>
        <v>26348.351999999999</v>
      </c>
      <c r="E34" s="34">
        <f>'Андерсен 2020'!$W22</f>
        <v>84725.66399999999</v>
      </c>
      <c r="F34" s="34">
        <f>'Андерсен 2020'!$W23</f>
        <v>55597.440000000002</v>
      </c>
      <c r="G34" s="34">
        <f>'Андерсен 2020'!$W24</f>
        <v>25623.168000000001</v>
      </c>
      <c r="H34" s="34">
        <f>'Андерсен 2020'!$W25</f>
        <v>55476.576000000001</v>
      </c>
      <c r="I34" s="34">
        <f>'Андерсен 2020'!$W26</f>
        <v>2417.2800000000002</v>
      </c>
      <c r="J34" s="34">
        <f>'Андерсен 2020'!$W27</f>
        <v>66354.33600000001</v>
      </c>
      <c r="K34" s="35">
        <f>'Андерсен 2020'!$W28</f>
        <v>316542.81599999999</v>
      </c>
      <c r="L34" s="1"/>
    </row>
    <row r="35" spans="1:12" x14ac:dyDescent="0.25">
      <c r="A35" s="30">
        <v>35</v>
      </c>
      <c r="B35" s="27" t="s">
        <v>84</v>
      </c>
      <c r="C35" s="26">
        <f>'Андерсен 2020'!$X20</f>
        <v>1004.4</v>
      </c>
      <c r="D35" s="34">
        <f>'Андерсен 2020'!$X21</f>
        <v>26275.103999999996</v>
      </c>
      <c r="E35" s="34">
        <f>'Андерсен 2020'!$X22</f>
        <v>84490.127999999997</v>
      </c>
      <c r="F35" s="34">
        <f>'Андерсен 2020'!$X23</f>
        <v>55442.879999999997</v>
      </c>
      <c r="G35" s="34">
        <f>'Андерсен 2020'!$X24</f>
        <v>25551.936000000002</v>
      </c>
      <c r="H35" s="34">
        <f>'Андерсен 2020'!$X25</f>
        <v>55322.351999999999</v>
      </c>
      <c r="I35" s="34">
        <f>'Андерсен 2020'!$X26</f>
        <v>2410.56</v>
      </c>
      <c r="J35" s="34">
        <f>'Андерсен 2020'!$X27</f>
        <v>66169.872000000003</v>
      </c>
      <c r="K35" s="35">
        <f>'Андерсен 2020'!$X28</f>
        <v>315662.83200000005</v>
      </c>
      <c r="L35" s="1"/>
    </row>
    <row r="36" spans="1:12" x14ac:dyDescent="0.25">
      <c r="A36" s="30">
        <v>36</v>
      </c>
      <c r="B36" s="27" t="s">
        <v>85</v>
      </c>
      <c r="C36" s="26">
        <f>'Андерсен 2020'!$Y20</f>
        <v>1003.7</v>
      </c>
      <c r="D36" s="34">
        <f>'Андерсен 2020'!$Y21</f>
        <v>26256.791999999998</v>
      </c>
      <c r="E36" s="34">
        <f>'Андерсен 2020'!$Y22</f>
        <v>84431.244000000006</v>
      </c>
      <c r="F36" s="34">
        <f>'Андерсен 2020'!$Y23</f>
        <v>55404.239999999991</v>
      </c>
      <c r="G36" s="34">
        <f>'Андерсен 2020'!$Y24</f>
        <v>25534.128000000001</v>
      </c>
      <c r="H36" s="34">
        <f>'Андерсен 2020'!$Y25</f>
        <v>55283.796000000002</v>
      </c>
      <c r="I36" s="34">
        <f>'Андерсен 2020'!$Y26</f>
        <v>2408.88</v>
      </c>
      <c r="J36" s="34">
        <f>'Андерсен 2020'!$Y27</f>
        <v>66123.755999999994</v>
      </c>
      <c r="K36" s="35">
        <f>'Андерсен 2020'!$Y28</f>
        <v>315442.83600000001</v>
      </c>
      <c r="L36" s="1"/>
    </row>
    <row r="37" spans="1:12" x14ac:dyDescent="0.25">
      <c r="A37" s="30">
        <v>37</v>
      </c>
      <c r="B37" s="27" t="s">
        <v>86</v>
      </c>
      <c r="C37" s="26">
        <f>'Андерсен 2020'!$Z20</f>
        <v>1004.3</v>
      </c>
      <c r="D37" s="34">
        <f>'Андерсен 2020'!$Z21</f>
        <v>26272.487999999998</v>
      </c>
      <c r="E37" s="34">
        <f>'Андерсен 2020'!$Z22</f>
        <v>84481.715999999986</v>
      </c>
      <c r="F37" s="34">
        <f>'Андерсен 2020'!$Z23</f>
        <v>55437.36</v>
      </c>
      <c r="G37" s="34">
        <f>'Андерсен 2020'!$Z24</f>
        <v>25549.392</v>
      </c>
      <c r="H37" s="34">
        <f>'Андерсен 2020'!$Z25</f>
        <v>55316.843999999997</v>
      </c>
      <c r="I37" s="34">
        <f>'Андерсен 2020'!$Z26</f>
        <v>2410.3200000000002</v>
      </c>
      <c r="J37" s="34">
        <f>'Андерсен 2020'!$Z27</f>
        <v>66163.284</v>
      </c>
      <c r="K37" s="35">
        <f>'Андерсен 2020'!$Z28</f>
        <v>315631.40399999998</v>
      </c>
      <c r="L37" s="1"/>
    </row>
    <row r="38" spans="1:12" x14ac:dyDescent="0.25">
      <c r="A38" s="30">
        <v>38</v>
      </c>
      <c r="B38" s="27" t="s">
        <v>87</v>
      </c>
      <c r="C38" s="26">
        <f>'Андерсен 2020'!$AA20</f>
        <v>1003.6</v>
      </c>
      <c r="D38" s="34">
        <f>'Андерсен 2020'!$AA21</f>
        <v>26254.175999999999</v>
      </c>
      <c r="E38" s="34">
        <f>'Андерсен 2020'!$AA22</f>
        <v>84422.831999999995</v>
      </c>
      <c r="F38" s="34">
        <f>'Андерсен 2020'!$AA23</f>
        <v>55398.719999999994</v>
      </c>
      <c r="G38" s="34">
        <f>'Андерсен 2020'!$AA24</f>
        <v>25531.584000000003</v>
      </c>
      <c r="H38" s="34">
        <f>'Андерсен 2020'!$AA25</f>
        <v>55278.288</v>
      </c>
      <c r="I38" s="34">
        <f>'Андерсен 2020'!$AA26</f>
        <v>2408.6400000000003</v>
      </c>
      <c r="J38" s="34">
        <f>'Андерсен 2020'!$AA27</f>
        <v>66117.168000000005</v>
      </c>
      <c r="K38" s="35">
        <f>'Андерсен 2020'!$AA28</f>
        <v>315411.40800000005</v>
      </c>
      <c r="L38" s="1"/>
    </row>
    <row r="39" spans="1:12" x14ac:dyDescent="0.25">
      <c r="A39" s="30">
        <v>39</v>
      </c>
      <c r="B39" s="27" t="s">
        <v>88</v>
      </c>
      <c r="C39" s="26">
        <f>'Андерсен 2020'!$AB20</f>
        <v>1005</v>
      </c>
      <c r="D39" s="34">
        <f>'Андерсен 2020'!$AB21</f>
        <v>26290.799999999996</v>
      </c>
      <c r="E39" s="34">
        <f>'Андерсен 2020'!$AB22</f>
        <v>84540.6</v>
      </c>
      <c r="F39" s="34">
        <f>'Андерсен 2020'!$AB23</f>
        <v>55476</v>
      </c>
      <c r="G39" s="34">
        <f>'Андерсен 2020'!$AB24</f>
        <v>25567.199999999997</v>
      </c>
      <c r="H39" s="34">
        <f>'Андерсен 2020'!$AB25</f>
        <v>55355.399999999994</v>
      </c>
      <c r="I39" s="34">
        <f>'Андерсен 2020'!$AB26</f>
        <v>2412</v>
      </c>
      <c r="J39" s="34">
        <f>'Андерсен 2020'!$AB27</f>
        <v>66209.399999999994</v>
      </c>
      <c r="K39" s="35">
        <f>'Андерсен 2020'!$AB28</f>
        <v>315851.39999999997</v>
      </c>
      <c r="L39" s="1"/>
    </row>
    <row r="40" spans="1:12" x14ac:dyDescent="0.25">
      <c r="A40" s="30">
        <v>40</v>
      </c>
      <c r="B40" s="27" t="s">
        <v>89</v>
      </c>
      <c r="C40" s="26">
        <f>'Андерсен 2020'!$AC20</f>
        <v>702.6</v>
      </c>
      <c r="D40" s="34">
        <f>'Андерсен 2020'!$AC21</f>
        <v>18380.016</v>
      </c>
      <c r="E40" s="34">
        <f>'Андерсен 2020'!$AC22</f>
        <v>59102.712</v>
      </c>
      <c r="F40" s="34">
        <f>'Андерсен 2020'!$AC23</f>
        <v>38783.520000000004</v>
      </c>
      <c r="G40" s="34">
        <f>'Андерсен 2020'!$AC24</f>
        <v>17874.144</v>
      </c>
      <c r="H40" s="34">
        <f>'Андерсен 2020'!$AC25</f>
        <v>38699.207999999999</v>
      </c>
      <c r="I40" s="34">
        <f>'Андерсен 2020'!$AC26</f>
        <v>1686.2400000000002</v>
      </c>
      <c r="J40" s="34">
        <f>'Андерсен 2020'!$AC27</f>
        <v>46287.288</v>
      </c>
      <c r="K40" s="35">
        <f>'Андерсен 2020'!$AC28</f>
        <v>220813.12799999997</v>
      </c>
      <c r="L40" s="1"/>
    </row>
    <row r="41" spans="1:12" x14ac:dyDescent="0.25">
      <c r="A41" s="41" t="s">
        <v>0</v>
      </c>
      <c r="B41" s="42"/>
      <c r="C41" s="29">
        <f>SUM(C2:C40)</f>
        <v>71525.200000000012</v>
      </c>
      <c r="D41" s="29">
        <f t="shared" ref="D41:K41" si="0">SUM(D2:D40)</f>
        <v>2174109.686999999</v>
      </c>
      <c r="E41" s="29">
        <f t="shared" si="0"/>
        <v>6330167.1900000004</v>
      </c>
      <c r="F41" s="29">
        <f t="shared" si="0"/>
        <v>4057031.0385000003</v>
      </c>
      <c r="G41" s="29">
        <f t="shared" si="0"/>
        <v>1976199.3555000001</v>
      </c>
      <c r="H41" s="29">
        <f t="shared" si="0"/>
        <v>4503996.8714999985</v>
      </c>
      <c r="I41" s="29">
        <f t="shared" si="0"/>
        <v>183067.43550000005</v>
      </c>
      <c r="J41" s="29">
        <f t="shared" si="0"/>
        <v>5161557.426</v>
      </c>
      <c r="K41" s="29">
        <f t="shared" si="0"/>
        <v>24386129.003999986</v>
      </c>
      <c r="L41" s="1"/>
    </row>
  </sheetData>
  <mergeCells count="1">
    <mergeCell ref="A41:B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Андерсен 2020</vt:lpstr>
      <vt:lpstr>Стоимость работ в год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Ехалова Анна Александровна</dc:creator>
  <cp:lastModifiedBy>user</cp:lastModifiedBy>
  <dcterms:created xsi:type="dcterms:W3CDTF">2019-01-10T14:29:24Z</dcterms:created>
  <dcterms:modified xsi:type="dcterms:W3CDTF">2020-03-27T14:52:51Z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266463181</vt:i4>
  </property>
  <property fmtid="{D5CDD505-2E9C-101B-9397-08002B2CF9AE}" pid="3" name="_NewReviewCycle">
    <vt:lpwstr/>
  </property>
  <property fmtid="{D5CDD505-2E9C-101B-9397-08002B2CF9AE}" pid="4" name="_EmailSubject">
    <vt:lpwstr>Квитанция за март 2020г.</vt:lpwstr>
  </property>
  <property fmtid="{D5CDD505-2E9C-101B-9397-08002B2CF9AE}" pid="5" name="_AuthorEmail">
    <vt:lpwstr>anna.ekhalova@miel.ru</vt:lpwstr>
  </property>
  <property fmtid="{D5CDD505-2E9C-101B-9397-08002B2CF9AE}" pid="6" name="_AuthorEmailDisplayName">
    <vt:lpwstr>Ехалова Анна Александровна</vt:lpwstr>
  </property>
  <property fmtid="{D5CDD505-2E9C-101B-9397-08002B2CF9AE}" pid="7" name="_ReviewingToolsShownOnce">
    <vt:lpwstr/>
  </property>
</Properties>
</file>